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240" windowHeight="9240" activeTab="0"/>
  </bookViews>
  <sheets>
    <sheet name="1 " sheetId="1" r:id="rId1"/>
    <sheet name="2" sheetId="2" r:id="rId2"/>
    <sheet name="3 лист 2019г " sheetId="3" r:id="rId3"/>
    <sheet name="3 лист 2020г" sheetId="4" r:id="rId4"/>
    <sheet name="3 лист 2021г" sheetId="5" r:id="rId5"/>
    <sheet name="4 (2)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'3 лист 2020г'!$6:$10</definedName>
    <definedName name="_xlnm.Print_Titles" localSheetId="4">'3 лист 2021г'!$6:$10</definedName>
    <definedName name="_xlnm.Print_Area" localSheetId="0">'1 '!$A$1:$DD$57</definedName>
    <definedName name="_xlnm.Print_Area" localSheetId="1">'2'!$A$1:$DD$30</definedName>
    <definedName name="_xlnm.Print_Area" localSheetId="2">'3 лист 2019г '!$A$4:$FA$84</definedName>
    <definedName name="_xlnm.Print_Area" localSheetId="3">'3 лист 2020г'!$A$4:$FA$84</definedName>
    <definedName name="_xlnm.Print_Area" localSheetId="4">'3 лист 2021г'!$A$4:$FA$84</definedName>
    <definedName name="_xlnm.Print_Area" localSheetId="5">'4 (2)'!$A$1:$DK$18</definedName>
    <definedName name="_xlnm.Print_Area" localSheetId="6">'5'!$B$2:$DE$40</definedName>
  </definedNames>
  <calcPr fullCalcOnLoad="1"/>
</workbook>
</file>

<file path=xl/sharedStrings.xml><?xml version="1.0" encoding="utf-8"?>
<sst xmlns="http://schemas.openxmlformats.org/spreadsheetml/2006/main" count="680" uniqueCount="242">
  <si>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</si>
  <si>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</si>
  <si>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</si>
  <si>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</si>
  <si>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</si>
  <si>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</si>
  <si>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</si>
  <si>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</si>
  <si>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</si>
  <si>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</si>
  <si>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</si>
  <si>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</si>
  <si>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</si>
  <si>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</si>
  <si>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</si>
  <si>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</si>
  <si>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</si>
  <si>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</si>
  <si>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</si>
  <si>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</si>
  <si>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</si>
  <si>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</si>
  <si>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</si>
  <si>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</si>
  <si>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</si>
  <si>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</si>
  <si>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</si>
  <si>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</si>
  <si>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</si>
  <si>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</si>
  <si>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</si>
  <si>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</si>
  <si>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</si>
  <si>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</si>
  <si>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</si>
  <si>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</si>
  <si>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</si>
  <si>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</si>
  <si>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</si>
  <si>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</si>
  <si>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</si>
  <si>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</si>
  <si>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</si>
  <si>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</si>
  <si>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</si>
  <si>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</si>
  <si>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</si>
  <si>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</si>
  <si>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</si>
  <si>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</si>
  <si>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</si>
  <si>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</si>
  <si>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</si>
  <si>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</si>
  <si>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</si>
  <si>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</si>
  <si>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</si>
  <si>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</si>
  <si>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</si>
  <si>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</si>
  <si>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</si>
  <si>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</si>
  <si>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</si>
  <si>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</si>
  <si>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</si>
  <si>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</si>
  <si>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</si>
  <si>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</si>
  <si>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</si>
  <si>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</si>
  <si>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</si>
  <si>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</si>
  <si>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</si>
  <si>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</si>
  <si>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</si>
  <si>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</si>
  <si>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</si>
  <si>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</si>
  <si>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</si>
  <si>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</si>
  <si>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</si>
  <si>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</si>
  <si>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</si>
  <si>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</si>
  <si>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</si>
  <si>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</si>
  <si>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</si>
  <si>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</si>
  <si>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</si>
  <si>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</si>
  <si>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</si>
  <si>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</si>
  <si>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</si>
  <si>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</si>
  <si>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</si>
  <si>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</si>
  <si>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</si>
  <si>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</si>
  <si>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</si>
  <si>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</si>
  <si>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</si>
  <si>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</si>
  <si>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</si>
  <si>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</si>
  <si>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</si>
  <si>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</si>
  <si>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</si>
  <si>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</si>
  <si>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</si>
  <si>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</si>
  <si>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</si>
  <si>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</si>
  <si>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Таблица 2</t>
  </si>
  <si>
    <t>Таблица 2.1</t>
  </si>
  <si>
    <t>всего на закупки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</si>
  <si>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</si>
  <si>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</si>
  <si>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</si>
  <si>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</si>
  <si>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</si>
  <si>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</si>
  <si>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</si>
  <si>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</si>
  <si>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</si>
  <si>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</si>
  <si>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</si>
  <si>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</si>
  <si>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</si>
  <si>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</si>
  <si>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</si>
  <si>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</si>
  <si>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</si>
  <si>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</si>
  <si>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</si>
  <si>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</si>
  <si>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</si>
  <si>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</si>
  <si>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</si>
  <si>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</si>
  <si>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</si>
  <si>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</si>
  <si>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</si>
  <si>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</si>
  <si>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</si>
  <si>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</si>
  <si>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</si>
  <si>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</si>
  <si>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</si>
  <si>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</si>
  <si>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</si>
  <si>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</si>
  <si>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 учреждения</t>
  </si>
  <si>
    <t>Дуброва Е.В.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</si>
  <si>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</si>
  <si>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</si>
  <si>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</si>
  <si>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</si>
  <si>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</si>
  <si>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</si>
  <si>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</si>
  <si>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</si>
  <si>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Согласовано: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</si>
  <si>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</si>
  <si>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</si>
  <si>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</si>
  <si>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</si>
  <si>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</si>
  <si>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</si>
  <si>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</si>
  <si>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</si>
  <si>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</si>
  <si>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</si>
  <si>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</si>
  <si>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</si>
  <si>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</si>
  <si>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</si>
  <si>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</si>
  <si>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</si>
  <si>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</si>
  <si>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</si>
  <si>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</si>
  <si>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</si>
  <si>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</si>
  <si>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уплата прочих налогов(пошлины)</t>
  </si>
  <si>
    <t>Экология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</si>
  <si>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</si>
  <si>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</si>
  <si>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</si>
  <si>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341-349</t>
  </si>
  <si>
    <t xml:space="preserve">Заместитель главы городского округа Самара - руководитель Департамента </t>
  </si>
  <si>
    <t>Единица измерения: рубли (с точностью до двух знаков после запятой - 0.00)</t>
  </si>
  <si>
    <t>"________" ____________________20___г.</t>
  </si>
  <si>
    <t>муниципальное бюджетное дошкольное образовательное учреждение</t>
  </si>
  <si>
    <t>Администрация городского округа Самара</t>
  </si>
  <si>
    <t>1.1. Цели деятельности  муниципального бюджетного учреждения :</t>
  </si>
  <si>
    <t>-обеспечение реализации предусмотренных законодательством Российской Федерации полномочий органов местного</t>
  </si>
  <si>
    <t>самоуправления в сфере образования;</t>
  </si>
  <si>
    <t>-создание благоприятных условий для личностного развития, образования и общения детей;</t>
  </si>
  <si>
    <t>-обеспечение безопасности жизнедеятельности детей и работников;</t>
  </si>
  <si>
    <t xml:space="preserve">-формирование у детей современного уровня знаний способствующего развитию интелектуального потенциала, творческих </t>
  </si>
  <si>
    <t>способностей, дарований детей;</t>
  </si>
  <si>
    <t>-участие в реализации государственной политики в области образования;</t>
  </si>
  <si>
    <t>воспитание, обучение и развитие, а также присмотр, уход и оздоровление детей в возрасте от 3 до 7 лет</t>
  </si>
  <si>
    <t xml:space="preserve">Объем финансового обеспечения, руб. (с точностью до двух знаков после запятой - 0.00) </t>
  </si>
  <si>
    <r>
      <t xml:space="preserve">341 </t>
    </r>
    <r>
      <rPr>
        <sz val="12"/>
        <rFont val="Times New Roman"/>
        <family val="1"/>
      </rPr>
      <t>(01.04.72)</t>
    </r>
  </si>
  <si>
    <r>
      <t xml:space="preserve">342 </t>
    </r>
    <r>
      <rPr>
        <sz val="12"/>
        <rFont val="Times New Roman"/>
        <family val="1"/>
      </rPr>
      <t>(01.04.73)</t>
    </r>
  </si>
  <si>
    <r>
      <t xml:space="preserve">344 </t>
    </r>
    <r>
      <rPr>
        <sz val="12"/>
        <rFont val="Times New Roman"/>
        <family val="1"/>
      </rPr>
      <t>(01.04.75)</t>
    </r>
  </si>
  <si>
    <r>
      <t xml:space="preserve">345 </t>
    </r>
    <r>
      <rPr>
        <sz val="12"/>
        <rFont val="Times New Roman"/>
        <family val="1"/>
      </rPr>
      <t>(01.04.76)</t>
    </r>
  </si>
  <si>
    <r>
      <t>346</t>
    </r>
    <r>
      <rPr>
        <sz val="12"/>
        <rFont val="Times New Roman"/>
        <family val="1"/>
      </rPr>
      <t xml:space="preserve"> (01.04.77)</t>
    </r>
  </si>
  <si>
    <r>
      <t xml:space="preserve">349 </t>
    </r>
    <r>
      <rPr>
        <sz val="12"/>
        <rFont val="Times New Roman"/>
        <family val="1"/>
      </rPr>
      <t>(01.04.78)</t>
    </r>
  </si>
  <si>
    <r>
      <t>295</t>
    </r>
    <r>
      <rPr>
        <sz val="12"/>
        <rFont val="Times New Roman"/>
        <family val="1"/>
      </rPr>
      <t xml:space="preserve"> (01.04.63)</t>
    </r>
  </si>
  <si>
    <r>
      <t>296</t>
    </r>
    <r>
      <rPr>
        <sz val="12"/>
        <rFont val="Times New Roman"/>
        <family val="1"/>
      </rPr>
      <t xml:space="preserve"> (01.04.63)</t>
    </r>
  </si>
  <si>
    <r>
      <t>292</t>
    </r>
    <r>
      <rPr>
        <sz val="12"/>
        <rFont val="Times New Roman"/>
        <family val="1"/>
      </rPr>
      <t xml:space="preserve"> (01.04.63)</t>
    </r>
  </si>
  <si>
    <r>
      <t>291</t>
    </r>
    <r>
      <rPr>
        <sz val="12"/>
        <rFont val="Times New Roman"/>
        <family val="1"/>
      </rPr>
      <t xml:space="preserve"> (01.04.63)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</si>
  <si>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</si>
  <si>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2021</t>
    </r>
    <r>
      <rPr>
        <sz val="14"/>
        <rFont val="Times New Roman"/>
        <family val="1"/>
      </rPr>
      <t>г.</t>
    </r>
  </si>
  <si>
    <t>Сумм, руб. (с точностью до двух знаков после запятой - 0.00)</t>
  </si>
  <si>
    <t>на ______________________________________20____г.</t>
  </si>
  <si>
    <t>_____________________</t>
  </si>
  <si>
    <t>на 20___г. очередной финансовый год</t>
  </si>
  <si>
    <t>на 20___г. 1-й год планового период</t>
  </si>
  <si>
    <t>на 20___г. 2-й год планового период</t>
  </si>
  <si>
    <r>
      <t xml:space="preserve">на </t>
    </r>
    <r>
      <rPr>
        <u val="single"/>
        <sz val="8"/>
        <rFont val="Times New Roman"/>
        <family val="1"/>
      </rPr>
      <t>2019</t>
    </r>
    <r>
      <rPr>
        <sz val="8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</si>
  <si>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8"/>
        <rFont val="Times New Roman"/>
        <family val="1"/>
      </rPr>
      <t>2020</t>
    </r>
    <r>
      <rPr>
        <sz val="8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</si>
  <si>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2021</t>
    </r>
    <r>
      <rPr>
        <sz val="8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</si>
  <si>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2019</t>
    </r>
    <r>
      <rPr>
        <sz val="8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</si>
  <si>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8"/>
        <rFont val="Times New Roman"/>
        <family val="1"/>
      </rPr>
      <t xml:space="preserve">2020 </t>
    </r>
    <r>
      <rPr>
        <sz val="8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</si>
  <si>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8"/>
        <rFont val="Times New Roman"/>
        <family val="1"/>
      </rPr>
      <t>2021 г</t>
    </r>
    <r>
      <rPr>
        <sz val="8"/>
        <rFont val="Times New Roman"/>
        <family val="1"/>
      </rPr>
      <t>.                  2-й год планового период</t>
    </r>
  </si>
  <si>
    <t>"Детский сад общеразвивающего вида № 328" городского округа Самара</t>
  </si>
  <si>
    <t>6318109882/631801001</t>
  </si>
  <si>
    <t>443076, г.Самара, ул.Партизанская 204</t>
  </si>
  <si>
    <t>нет</t>
  </si>
  <si>
    <r>
      <t xml:space="preserve">составления Плана: </t>
    </r>
    <r>
      <rPr>
        <sz val="11"/>
        <rFont val="Times New Roman"/>
        <family val="1"/>
      </rPr>
      <t>9611199.97</t>
    </r>
  </si>
  <si>
    <r>
      <t xml:space="preserve">1.5. Общая балансовая стоимость движимого муниципального имущества </t>
    </r>
    <r>
      <rPr>
        <sz val="11"/>
        <rFont val="Times New Roman"/>
        <family val="1"/>
      </rPr>
      <t>2023875.17</t>
    </r>
    <r>
      <rPr>
        <sz val="14"/>
        <rFont val="Times New Roman"/>
        <family val="1"/>
      </rPr>
      <t xml:space="preserve">  на дату </t>
    </r>
  </si>
  <si>
    <t>Главный бухгалтер</t>
  </si>
  <si>
    <t>Т.И.Косычева</t>
  </si>
  <si>
    <t>О.В.Алявдина</t>
  </si>
  <si>
    <t>8(846)2618730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</si>
  <si>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МБДОУ "Детский сад № 328" г.о. Самара </t>
    </r>
    <r>
      <rPr>
        <sz val="14"/>
        <rFont val="Times New Roman"/>
        <family val="1"/>
      </rPr>
      <t xml:space="preserve">на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</si>
  <si>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Алявдина О.В.</t>
  </si>
  <si>
    <t>Кимяева Т.Н.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</si>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</sst>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4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172" fontId="9" fillId="32" borderId="13" xfId="0" applyNumberFormat="1" applyFont="1" applyFill="1" applyBorder="1" applyAlignment="1">
      <alignment horizontal="center" vertical="center"/>
    </xf>
    <xf numFmtId="172" fontId="9" fillId="32" borderId="14" xfId="0" applyNumberFormat="1" applyFont="1" applyFill="1" applyBorder="1" applyAlignment="1">
      <alignment horizontal="center" vertical="center"/>
    </xf>
    <xf numFmtId="172" fontId="9" fillId="32" borderId="12" xfId="0" applyNumberFormat="1" applyFont="1" applyFill="1" applyBorder="1" applyAlignment="1">
      <alignment horizontal="center" vertical="center"/>
    </xf>
    <xf numFmtId="172" fontId="7" fillId="32" borderId="12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173" fontId="9" fillId="32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7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172" fontId="15" fillId="0" borderId="13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172" fontId="7" fillId="32" borderId="14" xfId="0" applyNumberFormat="1" applyFont="1" applyFill="1" applyBorder="1" applyAlignment="1">
      <alignment horizontal="center" vertical="center"/>
    </xf>
    <xf numFmtId="172" fontId="1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top"/>
    </xf>
    <xf numFmtId="172" fontId="7" fillId="0" borderId="13" xfId="0" applyNumberFormat="1" applyFont="1" applyFill="1" applyBorder="1" applyAlignment="1">
      <alignment horizontal="center" vertical="center" wrapText="1"/>
    </xf>
    <xf numFmtId="172" fontId="16" fillId="0" borderId="13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2" fontId="7" fillId="0" borderId="12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172" fontId="16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9" fontId="7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9" fontId="7" fillId="0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horizontal="center" vertical="top"/>
    </xf>
    <xf numFmtId="4" fontId="15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16" fillId="0" borderId="10" xfId="0" applyNumberFormat="1" applyFont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172" fontId="16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4" xfId="0" applyFont="1" applyFill="1" applyBorder="1" applyAlignment="1">
      <alignment horizontal="left" vertical="top" wrapText="1"/>
    </xf>
    <xf numFmtId="173" fontId="9" fillId="32" borderId="10" xfId="0" applyNumberFormat="1" applyFont="1" applyFill="1" applyBorder="1" applyAlignment="1">
      <alignment horizontal="center" vertical="center"/>
    </xf>
    <xf numFmtId="173" fontId="9" fillId="32" borderId="13" xfId="0" applyNumberFormat="1" applyFont="1" applyFill="1" applyBorder="1" applyAlignment="1">
      <alignment horizontal="center" vertical="center"/>
    </xf>
    <xf numFmtId="173" fontId="9" fillId="32" borderId="14" xfId="0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172" fontId="9" fillId="34" borderId="13" xfId="0" applyNumberFormat="1" applyFont="1" applyFill="1" applyBorder="1" applyAlignment="1">
      <alignment horizontal="center" vertical="center"/>
    </xf>
    <xf numFmtId="172" fontId="9" fillId="34" borderId="14" xfId="0" applyNumberFormat="1" applyFont="1" applyFill="1" applyBorder="1" applyAlignment="1">
      <alignment horizontal="center" vertical="center"/>
    </xf>
    <xf numFmtId="172" fontId="9" fillId="32" borderId="10" xfId="0" applyNumberFormat="1" applyFont="1" applyFill="1" applyBorder="1" applyAlignment="1">
      <alignment horizontal="center" vertical="center"/>
    </xf>
    <xf numFmtId="172" fontId="9" fillId="32" borderId="13" xfId="0" applyNumberFormat="1" applyFont="1" applyFill="1" applyBorder="1" applyAlignment="1">
      <alignment horizontal="center" vertical="center"/>
    </xf>
    <xf numFmtId="172" fontId="9" fillId="32" borderId="14" xfId="0" applyNumberFormat="1" applyFont="1" applyFill="1" applyBorder="1" applyAlignment="1">
      <alignment horizontal="center" vertical="center"/>
    </xf>
    <xf numFmtId="172" fontId="9" fillId="32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172" fontId="9" fillId="32" borderId="10" xfId="0" applyNumberFormat="1" applyFont="1" applyFill="1" applyBorder="1" applyAlignment="1">
      <alignment horizontal="center"/>
    </xf>
    <xf numFmtId="172" fontId="9" fillId="32" borderId="13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7" fillId="32" borderId="12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7" fillId="32" borderId="13" xfId="0" applyNumberFormat="1" applyFont="1" applyFill="1" applyBorder="1" applyAlignment="1">
      <alignment horizontal="center" vertical="center"/>
    </xf>
    <xf numFmtId="172" fontId="7" fillId="32" borderId="14" xfId="0" applyNumberFormat="1" applyFont="1" applyFill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172" fontId="16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16" fillId="33" borderId="13" xfId="0" applyNumberFormat="1" applyFont="1" applyFill="1" applyBorder="1" applyAlignment="1">
      <alignment horizontal="center" vertical="center" wrapText="1"/>
    </xf>
    <xf numFmtId="172" fontId="16" fillId="33" borderId="14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V56"/>
  <sheetViews>
    <sheetView tabSelected="1" view="pageBreakPreview" zoomScale="90" zoomScaleNormal="50" zoomScaleSheetLayoutView="90" zoomScalePageLayoutView="0" workbookViewId="0" topLeftCell="A1">
      <selection activeCell="A18" sqref="A18"/>
    </sheetView>
  </sheetViews>
  <sheetFormatPr defaultColWidth="0.875" defaultRowHeight="12.75"/>
  <cols>
    <col min="1" max="1" width="2.75390625" style="1" bestFit="1" customWidth="1"/>
    <col min="2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.2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56" t="s">
        <v>129</v>
      </c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</row>
    <row r="2" spans="47:108" s="2" customFormat="1" ht="12">
      <c r="AU2" s="157" t="s">
        <v>35</v>
      </c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</row>
    <row r="3" spans="46:108" s="2" customFormat="1" ht="12">
      <c r="AT3" s="160" t="s">
        <v>136</v>
      </c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</row>
    <row r="4" spans="45:108" s="2" customFormat="1" ht="10.5" customHeight="1">
      <c r="AS4" s="32" t="s">
        <v>132</v>
      </c>
      <c r="AT4" s="72"/>
      <c r="AU4" s="156" t="s">
        <v>141</v>
      </c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</row>
    <row r="5" spans="47:108" s="2" customFormat="1" ht="12">
      <c r="AU5" s="157" t="s">
        <v>142</v>
      </c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</row>
    <row r="6" spans="47:108" s="2" customFormat="1" ht="12">
      <c r="AU6" s="160" t="s">
        <v>143</v>
      </c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</row>
    <row r="7" ht="15">
      <c r="N7" s="2"/>
    </row>
    <row r="8" spans="35:108" ht="15.75" customHeight="1">
      <c r="AI8" s="141" t="s">
        <v>9</v>
      </c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</row>
    <row r="9" spans="34:108" ht="20.25" customHeight="1">
      <c r="AH9" s="159" t="s">
        <v>189</v>
      </c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</row>
    <row r="10" spans="34:108" s="2" customFormat="1" ht="18.75" customHeight="1">
      <c r="AH10" s="158" t="s">
        <v>25</v>
      </c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</row>
    <row r="11" spans="34:108" ht="18.75">
      <c r="AH11" s="1" t="s">
        <v>137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162" t="s">
        <v>152</v>
      </c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</row>
    <row r="12" spans="35:108" s="2" customFormat="1" ht="16.5" customHeight="1">
      <c r="AI12" s="140" t="s">
        <v>7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49"/>
      <c r="BU12" s="49"/>
      <c r="BV12" s="49"/>
      <c r="BW12" s="49"/>
      <c r="BX12" s="49"/>
      <c r="BY12" s="140" t="s">
        <v>8</v>
      </c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</row>
    <row r="13" spans="64:101" ht="18.75">
      <c r="BL13" s="33"/>
      <c r="BM13" s="31" t="s">
        <v>2</v>
      </c>
      <c r="BN13" s="163"/>
      <c r="BO13" s="163"/>
      <c r="BP13" s="163"/>
      <c r="BQ13" s="163"/>
      <c r="BR13" s="33" t="s">
        <v>2</v>
      </c>
      <c r="BS13" s="33"/>
      <c r="BT13" s="3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8">
        <v>20</v>
      </c>
      <c r="CN13" s="168"/>
      <c r="CO13" s="168"/>
      <c r="CP13" s="168"/>
      <c r="CQ13" s="169"/>
      <c r="CR13" s="169"/>
      <c r="CS13" s="169"/>
      <c r="CT13" s="169"/>
      <c r="CU13" s="33" t="s">
        <v>3</v>
      </c>
      <c r="CV13" s="33"/>
      <c r="CW13" s="33"/>
    </row>
    <row r="14" ht="15">
      <c r="CY14" s="8"/>
    </row>
    <row r="15" ht="15">
      <c r="CY15" s="8"/>
    </row>
    <row r="16" spans="1:222" ht="18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141" t="s">
        <v>138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1"/>
      <c r="EV16" s="11"/>
      <c r="EW16" s="12"/>
      <c r="EX16" s="11"/>
      <c r="EY16" s="11"/>
      <c r="EZ16" s="11"/>
      <c r="FA16" s="11"/>
      <c r="FB16" s="11"/>
      <c r="FC16" s="11"/>
      <c r="FD16" s="11"/>
      <c r="FE16" s="11"/>
      <c r="FF16" s="13"/>
      <c r="FG16" s="13"/>
      <c r="FH16" s="13"/>
      <c r="FI16" s="11"/>
      <c r="FJ16" s="11"/>
      <c r="FK16" s="13"/>
      <c r="FL16" s="161"/>
      <c r="FM16" s="161"/>
      <c r="FN16" s="161"/>
      <c r="FO16" s="16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108" s="11" customFormat="1" ht="18.75">
      <c r="A17" s="141" t="s">
        <v>241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 t="s">
        <v>30</v>
      </c>
      <c r="BB17" s="141"/>
      <c r="BC17" s="141"/>
      <c r="BD17" s="141"/>
      <c r="BE17" s="141"/>
      <c r="BF17" s="141" t="s">
        <v>45</v>
      </c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</row>
    <row r="18" spans="26:92" ht="19.5" customHeight="1">
      <c r="Z18" s="141" t="s">
        <v>191</v>
      </c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</row>
    <row r="19" spans="77:108" ht="18.75"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162" t="s">
        <v>10</v>
      </c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</row>
    <row r="20" spans="77:108" ht="15" customHeight="1"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1" t="s">
        <v>26</v>
      </c>
      <c r="CN20" s="3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</row>
    <row r="21" spans="36:108" ht="15" customHeight="1">
      <c r="AJ21" s="18"/>
      <c r="AK21" s="15"/>
      <c r="AL21" s="142"/>
      <c r="AM21" s="142"/>
      <c r="AN21" s="142"/>
      <c r="AO21" s="142"/>
      <c r="AP21" s="18"/>
      <c r="AQ21" s="18"/>
      <c r="AR21" s="18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66"/>
      <c r="BL21" s="166"/>
      <c r="BM21" s="166"/>
      <c r="BN21" s="166"/>
      <c r="BO21" s="167"/>
      <c r="BP21" s="167"/>
      <c r="BQ21" s="167"/>
      <c r="BR21" s="167"/>
      <c r="BS21" s="18"/>
      <c r="BT21" s="18"/>
      <c r="BU21" s="18"/>
      <c r="BV21" s="17"/>
      <c r="BY21" s="38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1" t="s">
        <v>11</v>
      </c>
      <c r="CN21" s="3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</row>
    <row r="22" spans="1:108" ht="15" customHeight="1">
      <c r="A22" s="34" t="s">
        <v>44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Y22" s="38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1" t="s">
        <v>12</v>
      </c>
      <c r="CN22" s="3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5" customHeight="1">
      <c r="A23" s="34" t="s">
        <v>151</v>
      </c>
      <c r="B23" s="33"/>
      <c r="C23" s="33"/>
      <c r="D23" s="33"/>
      <c r="E23" s="33"/>
      <c r="F23" s="33"/>
      <c r="G23" s="33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40"/>
      <c r="W23" s="40"/>
      <c r="X23" s="40"/>
      <c r="Y23" s="40"/>
      <c r="Z23" s="35"/>
      <c r="AA23" s="35"/>
      <c r="AB23" s="35"/>
      <c r="AC23" s="37"/>
      <c r="AD23" s="37"/>
      <c r="AE23" s="37"/>
      <c r="AF23" s="37"/>
      <c r="AG23" s="3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Y23" s="38"/>
      <c r="BZ23" s="38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41"/>
      <c r="CN23" s="3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s="119" customFormat="1" ht="17.25" customHeight="1">
      <c r="A24" s="111" t="s">
        <v>192</v>
      </c>
      <c r="B24" s="112"/>
      <c r="C24" s="112"/>
      <c r="D24" s="112"/>
      <c r="E24" s="112"/>
      <c r="F24" s="112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15"/>
      <c r="W24" s="115"/>
      <c r="X24" s="115"/>
      <c r="Y24" s="115"/>
      <c r="Z24" s="113"/>
      <c r="AA24" s="113"/>
      <c r="AB24" s="113"/>
      <c r="AC24" s="113"/>
      <c r="AD24" s="113"/>
      <c r="AE24" s="113"/>
      <c r="AF24" s="113"/>
      <c r="AG24" s="113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7"/>
      <c r="BX24" s="112"/>
      <c r="BY24" s="118"/>
      <c r="BZ24" s="118"/>
      <c r="CA24" s="112"/>
      <c r="CB24" s="112"/>
      <c r="CC24" s="112"/>
      <c r="CD24" s="112"/>
      <c r="CE24" s="112"/>
      <c r="CM24" s="120"/>
      <c r="CO24" s="149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1"/>
    </row>
    <row r="25" spans="1:108" s="119" customFormat="1" ht="21" customHeight="1">
      <c r="A25" s="111" t="s">
        <v>228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7"/>
      <c r="BX25" s="112"/>
      <c r="BY25" s="118"/>
      <c r="BZ25" s="118"/>
      <c r="CA25" s="112"/>
      <c r="CB25" s="112"/>
      <c r="CC25" s="112"/>
      <c r="CD25" s="112"/>
      <c r="CE25" s="112"/>
      <c r="CM25" s="120"/>
      <c r="CO25" s="152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4"/>
    </row>
    <row r="26" spans="1:108" s="19" customFormat="1" ht="21" customHeight="1">
      <c r="A26" s="110" t="s">
        <v>31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64" t="s">
        <v>229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5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20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3"/>
      <c r="CN26" s="42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</row>
    <row r="27" spans="1:108" s="19" customFormat="1" ht="21" customHeight="1">
      <c r="A27" s="146" t="s">
        <v>190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4" t="s">
        <v>13</v>
      </c>
      <c r="CN27" s="42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</row>
    <row r="28" spans="1:108" s="19" customFormat="1" ht="1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X28" s="21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</row>
    <row r="29" spans="1:108" s="19" customFormat="1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X29" s="21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</row>
    <row r="30" spans="1:108" ht="18" customHeight="1">
      <c r="A30" s="34" t="s">
        <v>41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46"/>
      <c r="AS30" s="6"/>
      <c r="AT30" s="6"/>
      <c r="AU30" s="6"/>
      <c r="AV30" s="6"/>
      <c r="AW30" s="170" t="s">
        <v>193</v>
      </c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1"/>
      <c r="CR30" s="171"/>
      <c r="CS30" s="171"/>
      <c r="CT30" s="171"/>
      <c r="CU30" s="171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8.75">
      <c r="A31" s="34" t="s">
        <v>42</v>
      </c>
      <c r="B31" s="3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2"/>
      <c r="AI31" s="22"/>
      <c r="AJ31" s="22"/>
      <c r="AK31" s="22"/>
      <c r="AL31" s="22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1"/>
      <c r="CR31" s="171"/>
      <c r="CS31" s="171"/>
      <c r="CT31" s="171"/>
      <c r="CU31" s="171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4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ht="18.75">
      <c r="A33" s="34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2" t="s">
        <v>230</v>
      </c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108" ht="18.75">
      <c r="A34" s="173" t="s">
        <v>151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33"/>
      <c r="AI34" s="33"/>
      <c r="AJ34" s="33"/>
      <c r="AK34" s="33"/>
      <c r="AL34" s="33"/>
      <c r="AM34" s="39"/>
      <c r="AN34" s="39"/>
      <c r="AO34" s="39"/>
      <c r="AP34" s="16"/>
      <c r="AQ34" s="16"/>
      <c r="AR34" s="16"/>
      <c r="AS34" s="16"/>
      <c r="AT34" s="16"/>
      <c r="AU34" s="16"/>
      <c r="AV34" s="16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6"/>
      <c r="CW34" s="16"/>
      <c r="CX34" s="16"/>
      <c r="CY34" s="16"/>
      <c r="CZ34" s="16"/>
      <c r="DA34" s="16"/>
      <c r="DB34" s="16"/>
      <c r="DC34" s="16"/>
      <c r="DD34" s="16"/>
    </row>
    <row r="35" spans="1:108" ht="11.25" customHeight="1">
      <c r="A35" s="4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ht="15" customHeight="1"/>
    <row r="37" spans="1:108" s="3" customFormat="1" ht="18.75" customHeight="1">
      <c r="A37" s="141" t="s">
        <v>146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8.75">
      <c r="A39" s="47" t="s">
        <v>194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</row>
    <row r="40" spans="1:108" ht="15" customHeight="1">
      <c r="A40" s="155" t="s">
        <v>195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</row>
    <row r="41" spans="1:108" ht="15" customHeight="1">
      <c r="A41" s="155" t="s">
        <v>196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</row>
    <row r="42" spans="1:108" ht="15" customHeight="1">
      <c r="A42" s="155" t="s">
        <v>197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</row>
    <row r="43" spans="1:108" ht="15" customHeight="1">
      <c r="A43" s="155" t="s">
        <v>198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</row>
    <row r="44" spans="1:108" ht="15" customHeight="1">
      <c r="A44" s="155" t="s">
        <v>199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</row>
    <row r="45" spans="1:108" ht="15" customHeight="1">
      <c r="A45" s="155" t="s">
        <v>200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</row>
    <row r="46" spans="1:108" ht="15" customHeight="1">
      <c r="A46" s="155" t="s">
        <v>201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</row>
    <row r="47" spans="1:108" ht="18.75">
      <c r="A47" s="47" t="s">
        <v>153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>
      <c r="A48" s="138" t="s">
        <v>202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</row>
    <row r="49" spans="1:108" ht="18.75">
      <c r="A49" s="47" t="s">
        <v>33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256" ht="17.25" customHeight="1">
      <c r="A50" s="138" t="s">
        <v>231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</row>
    <row r="51" ht="0.75" customHeight="1" hidden="1"/>
    <row r="52" spans="1:123" ht="18.75" customHeight="1">
      <c r="A52" s="139" t="s">
        <v>147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ht="18.75" customHeight="1">
      <c r="A53" s="139" t="s">
        <v>232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48"/>
      <c r="DA53" s="148"/>
      <c r="DB53" s="148"/>
      <c r="DC53" s="148"/>
      <c r="DD53" s="47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08" ht="18.75">
      <c r="A54" s="139" t="s">
        <v>233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</row>
    <row r="55" spans="1:108" ht="18.75">
      <c r="A55" s="139" t="s">
        <v>131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</row>
    <row r="56" s="147" customFormat="1" ht="15" customHeight="1">
      <c r="A56" s="147">
        <v>44500</v>
      </c>
    </row>
  </sheetData>
  <sheetProtection/>
  <mergeCells count="56">
    <mergeCell ref="CM13:CP13"/>
    <mergeCell ref="CQ13:CT13"/>
    <mergeCell ref="A44:DD44"/>
    <mergeCell ref="AW30:CU31"/>
    <mergeCell ref="AW33:CU34"/>
    <mergeCell ref="A45:DD45"/>
    <mergeCell ref="A34:AG34"/>
    <mergeCell ref="A43:DD43"/>
    <mergeCell ref="A42:DD42"/>
    <mergeCell ref="CO22:DD22"/>
    <mergeCell ref="CA11:DD11"/>
    <mergeCell ref="M16:CT16"/>
    <mergeCell ref="BY12:DD12"/>
    <mergeCell ref="BN13:BQ13"/>
    <mergeCell ref="BU13:CL13"/>
    <mergeCell ref="A41:DD41"/>
    <mergeCell ref="CO27:DD27"/>
    <mergeCell ref="N26:AG26"/>
    <mergeCell ref="BK21:BN21"/>
    <mergeCell ref="BO21:BR21"/>
    <mergeCell ref="CO21:DD21"/>
    <mergeCell ref="FL16:FO16"/>
    <mergeCell ref="A17:DD17"/>
    <mergeCell ref="CO19:DD19"/>
    <mergeCell ref="CO20:DD20"/>
    <mergeCell ref="Z18:CN18"/>
    <mergeCell ref="AL21:AO21"/>
    <mergeCell ref="AU1:DD1"/>
    <mergeCell ref="AU2:DD2"/>
    <mergeCell ref="AU5:DD5"/>
    <mergeCell ref="AH10:DD10"/>
    <mergeCell ref="AH9:DD9"/>
    <mergeCell ref="AT3:DD3"/>
    <mergeCell ref="AU4:DD4"/>
    <mergeCell ref="AU6:DD6"/>
    <mergeCell ref="AI8:DD8"/>
    <mergeCell ref="A56:IV56"/>
    <mergeCell ref="A53:DC53"/>
    <mergeCell ref="CO24:DD24"/>
    <mergeCell ref="CO25:DD25"/>
    <mergeCell ref="A54:DD54"/>
    <mergeCell ref="A55:DD55"/>
    <mergeCell ref="A50:DD50"/>
    <mergeCell ref="A48:DD48"/>
    <mergeCell ref="A46:DD46"/>
    <mergeCell ref="A40:DD40"/>
    <mergeCell ref="DE50:HH50"/>
    <mergeCell ref="HI50:IV50"/>
    <mergeCell ref="A52:DD52"/>
    <mergeCell ref="AI12:BS12"/>
    <mergeCell ref="A37:DD37"/>
    <mergeCell ref="AS21:BJ21"/>
    <mergeCell ref="CO23:DD23"/>
    <mergeCell ref="AH26:BV26"/>
    <mergeCell ref="CO26:DD26"/>
    <mergeCell ref="A27:AZ28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zoomScalePageLayoutView="0" workbookViewId="0" topLeftCell="A1">
      <selection activeCell="BU18" sqref="BU18:DD18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95" t="s">
        <v>101</v>
      </c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</row>
    <row r="3" spans="1:108" ht="18" customHeight="1">
      <c r="A3" s="196" t="s">
        <v>144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</row>
    <row r="5" spans="1:108" s="3" customFormat="1" ht="20.25" customHeight="1">
      <c r="A5" s="197" t="s">
        <v>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9"/>
      <c r="BU5" s="197" t="s">
        <v>4</v>
      </c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9"/>
    </row>
    <row r="6" spans="1:108" ht="20.25" customHeight="1">
      <c r="A6" s="50"/>
      <c r="B6" s="175" t="s">
        <v>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6"/>
      <c r="BU6" s="192">
        <v>11635075.14</v>
      </c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4"/>
    </row>
    <row r="7" spans="1:108" ht="20.25" customHeight="1">
      <c r="A7" s="51"/>
      <c r="B7" s="188" t="s">
        <v>1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9"/>
      <c r="BU7" s="182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</row>
    <row r="8" spans="1:108" ht="39.75" customHeight="1">
      <c r="A8" s="52"/>
      <c r="B8" s="175" t="s">
        <v>148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6"/>
      <c r="BU8" s="182">
        <v>9611199.97</v>
      </c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4"/>
    </row>
    <row r="9" spans="1:108" ht="20.25" customHeight="1">
      <c r="A9" s="51"/>
      <c r="B9" s="180" t="s">
        <v>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82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4"/>
    </row>
    <row r="10" spans="1:108" ht="20.25" customHeight="1">
      <c r="A10" s="52"/>
      <c r="B10" s="175" t="s">
        <v>102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6"/>
      <c r="BU10" s="177">
        <v>9611199.87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9"/>
    </row>
    <row r="11" spans="1:108" ht="20.25" customHeight="1">
      <c r="A11" s="51"/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1"/>
      <c r="BU11" s="177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9"/>
    </row>
    <row r="12" spans="1:108" ht="20.25" customHeight="1">
      <c r="A12" s="52"/>
      <c r="B12" s="175" t="s">
        <v>103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6"/>
      <c r="BU12" s="177">
        <v>5934123.97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9"/>
    </row>
    <row r="13" spans="1:108" ht="20.25" customHeight="1">
      <c r="A13" s="52"/>
      <c r="B13" s="175" t="s">
        <v>104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6"/>
      <c r="BU13" s="177">
        <v>44500</v>
      </c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9"/>
    </row>
    <row r="14" spans="1:108" ht="20.25" customHeight="1">
      <c r="A14" s="53"/>
      <c r="B14" s="180" t="s">
        <v>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77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9"/>
    </row>
    <row r="15" spans="1:108" s="3" customFormat="1" ht="18.75">
      <c r="A15" s="52"/>
      <c r="B15" s="175" t="s">
        <v>103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6"/>
      <c r="BU15" s="177">
        <v>23380</v>
      </c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9"/>
    </row>
    <row r="16" spans="1:108" ht="18.75">
      <c r="A16" s="50"/>
      <c r="B16" s="175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6"/>
      <c r="BU16" s="185">
        <f>BU18+BU20</f>
        <v>0</v>
      </c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7"/>
    </row>
    <row r="17" spans="1:108" ht="18.75">
      <c r="A17" s="51"/>
      <c r="B17" s="188" t="s">
        <v>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9"/>
      <c r="BU17" s="177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9"/>
    </row>
    <row r="18" spans="1:108" ht="18.75">
      <c r="A18" s="52"/>
      <c r="B18" s="175" t="s">
        <v>107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6"/>
      <c r="BU18" s="182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4"/>
    </row>
    <row r="19" spans="1:108" ht="18.75">
      <c r="A19" s="54"/>
      <c r="B19" s="180" t="s">
        <v>6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1"/>
      <c r="BU19" s="182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4"/>
    </row>
    <row r="20" spans="1:108" ht="18.75">
      <c r="A20" s="52"/>
      <c r="B20" s="175" t="s">
        <v>108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6"/>
      <c r="BU20" s="177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9"/>
    </row>
    <row r="21" spans="1:108" ht="39.75" customHeight="1">
      <c r="A21" s="52"/>
      <c r="B21" s="175" t="s">
        <v>109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6"/>
      <c r="BU21" s="177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9"/>
    </row>
    <row r="22" spans="1:108" ht="20.25" customHeight="1">
      <c r="A22" s="54"/>
      <c r="B22" s="190" t="s">
        <v>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1"/>
      <c r="BU22" s="177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9"/>
    </row>
    <row r="23" spans="1:108" ht="20.25" customHeight="1">
      <c r="A23" s="52"/>
      <c r="B23" s="175" t="s">
        <v>105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6"/>
      <c r="BU23" s="177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9"/>
    </row>
    <row r="24" spans="1:108" ht="20.25" customHeight="1">
      <c r="A24" s="52"/>
      <c r="B24" s="175" t="s">
        <v>106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6"/>
      <c r="BU24" s="177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9"/>
    </row>
    <row r="25" spans="1:108" ht="20.25" customHeight="1">
      <c r="A25" s="50"/>
      <c r="B25" s="175" t="s">
        <v>37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6"/>
      <c r="BU25" s="185">
        <f>BU28</f>
        <v>0</v>
      </c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20.25" customHeight="1">
      <c r="A26" s="55"/>
      <c r="B26" s="188" t="s">
        <v>1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9"/>
      <c r="BU26" s="177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20.25" customHeight="1">
      <c r="A27" s="52"/>
      <c r="B27" s="175" t="s">
        <v>110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6"/>
      <c r="BU27" s="177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9"/>
    </row>
    <row r="28" spans="1:108" ht="20.25" customHeight="1">
      <c r="A28" s="52"/>
      <c r="B28" s="175" t="s">
        <v>111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6"/>
      <c r="BU28" s="177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9"/>
    </row>
    <row r="29" spans="1:108" ht="20.25" customHeight="1">
      <c r="A29" s="54"/>
      <c r="B29" s="180" t="s">
        <v>6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1"/>
      <c r="BU29" s="182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4"/>
    </row>
    <row r="30" spans="1:108" ht="20.25" customHeight="1">
      <c r="A30" s="52"/>
      <c r="B30" s="175" t="s">
        <v>130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6"/>
      <c r="BU30" s="177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9"/>
    </row>
  </sheetData>
  <sheetProtection/>
  <mergeCells count="54">
    <mergeCell ref="B6:BT6"/>
    <mergeCell ref="BU6:DD6"/>
    <mergeCell ref="CF2:DD2"/>
    <mergeCell ref="A3:DD3"/>
    <mergeCell ref="A5:BT5"/>
    <mergeCell ref="BU5:DD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3:BT23"/>
    <mergeCell ref="BU23:DD23"/>
    <mergeCell ref="B24:BT24"/>
    <mergeCell ref="BU24:DD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4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23" sqref="CC23:CQ2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95" t="s">
        <v>112</v>
      </c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</row>
    <row r="3" spans="131:156" ht="15"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</row>
    <row r="4" spans="1:142" s="3" customFormat="1" ht="28.5" customHeight="1">
      <c r="A4" s="196" t="s">
        <v>160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 t="s">
        <v>46</v>
      </c>
      <c r="AS6" s="200" t="s">
        <v>47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48</v>
      </c>
      <c r="BK6" s="202" t="s">
        <v>203</v>
      </c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4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1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49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149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140</v>
      </c>
      <c r="CS8" s="200" t="s">
        <v>159</v>
      </c>
      <c r="CT8" s="200" t="s">
        <v>50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1" t="s">
        <v>55</v>
      </c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0" t="s">
        <v>51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0" t="s">
        <v>52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2" t="s">
        <v>53</v>
      </c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4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3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4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2">
        <v>7</v>
      </c>
      <c r="CS10" s="94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208">
        <v>10</v>
      </c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10"/>
      <c r="DX10" s="208">
        <v>11</v>
      </c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10"/>
      <c r="EM10" s="208">
        <v>12</v>
      </c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10"/>
    </row>
    <row r="11" spans="1:157" s="4" customFormat="1" ht="18.75">
      <c r="A11" s="211" t="s">
        <v>14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3"/>
      <c r="AR11" s="59">
        <v>100</v>
      </c>
      <c r="AS11" s="214" t="s">
        <v>54</v>
      </c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6"/>
      <c r="BJ11" s="77" t="s">
        <v>54</v>
      </c>
      <c r="BK11" s="217">
        <f>SUM(CC11:FA11)</f>
        <v>5645016</v>
      </c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9"/>
      <c r="CC11" s="217">
        <f>CC14</f>
        <v>0</v>
      </c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9"/>
      <c r="CR11" s="122">
        <f>CR14</f>
        <v>4405016</v>
      </c>
      <c r="CS11" s="125">
        <f>CS12</f>
        <v>0</v>
      </c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1"/>
      <c r="DI11" s="214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6"/>
      <c r="DX11" s="217">
        <f>DX14+DX17</f>
        <v>1240000</v>
      </c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9"/>
      <c r="EM11" s="222">
        <f>EM14</f>
        <v>0</v>
      </c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1"/>
    </row>
    <row r="12" spans="1:157" s="4" customFormat="1" ht="15.75" customHeight="1">
      <c r="A12" s="223" t="s">
        <v>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5"/>
      <c r="AR12" s="62"/>
      <c r="AS12" s="214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  <c r="BJ12" s="77"/>
      <c r="BK12" s="214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6"/>
      <c r="CC12" s="222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1"/>
      <c r="CR12" s="73"/>
      <c r="CS12" s="74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6"/>
      <c r="DI12" s="214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6"/>
      <c r="DX12" s="222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1"/>
      <c r="EM12" s="222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1"/>
    </row>
    <row r="13" spans="1:157" s="4" customFormat="1" ht="51.75" customHeight="1">
      <c r="A13" s="226" t="s">
        <v>150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8"/>
      <c r="AR13" s="59">
        <v>110</v>
      </c>
      <c r="AS13" s="229" t="s">
        <v>154</v>
      </c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1"/>
      <c r="BJ13" s="77"/>
      <c r="BK13" s="214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6"/>
      <c r="CC13" s="214" t="s">
        <v>54</v>
      </c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6"/>
      <c r="CR13" s="76" t="s">
        <v>54</v>
      </c>
      <c r="CS13" s="77" t="s">
        <v>54</v>
      </c>
      <c r="CT13" s="215" t="s">
        <v>54</v>
      </c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6"/>
      <c r="DI13" s="214" t="s">
        <v>54</v>
      </c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6"/>
      <c r="DX13" s="214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6"/>
      <c r="EM13" s="232" t="s">
        <v>54</v>
      </c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</row>
    <row r="14" spans="1:157" s="4" customFormat="1" ht="18.75">
      <c r="A14" s="233" t="s">
        <v>56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5"/>
      <c r="AR14" s="59">
        <v>120</v>
      </c>
      <c r="AS14" s="229" t="s">
        <v>155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1"/>
      <c r="BJ14" s="77"/>
      <c r="BK14" s="236">
        <f>SUM(CC14:FA14)</f>
        <v>4405016</v>
      </c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8"/>
      <c r="CC14" s="214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6"/>
      <c r="CR14" s="123">
        <f>CR21-CR84</f>
        <v>4405016</v>
      </c>
      <c r="CS14" s="77" t="s">
        <v>54</v>
      </c>
      <c r="CT14" s="214" t="s">
        <v>54</v>
      </c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6"/>
      <c r="DI14" s="214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6"/>
      <c r="DX14" s="214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6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</row>
    <row r="15" spans="1:157" s="4" customFormat="1" ht="34.5" customHeight="1">
      <c r="A15" s="233" t="s">
        <v>57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  <c r="AR15" s="59">
        <v>130</v>
      </c>
      <c r="AS15" s="229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77"/>
      <c r="BK15" s="214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  <c r="CC15" s="214" t="s">
        <v>54</v>
      </c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6"/>
      <c r="CR15" s="76" t="s">
        <v>54</v>
      </c>
      <c r="CS15" s="77" t="s">
        <v>54</v>
      </c>
      <c r="CT15" s="214" t="s">
        <v>54</v>
      </c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6"/>
      <c r="DI15" s="214" t="s">
        <v>54</v>
      </c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6"/>
      <c r="DX15" s="214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6"/>
      <c r="EM15" s="232" t="s">
        <v>54</v>
      </c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</row>
    <row r="16" spans="1:157" s="4" customFormat="1" ht="18.75">
      <c r="A16" s="239" t="s">
        <v>58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  <c r="AR16" s="59">
        <v>150</v>
      </c>
      <c r="AS16" s="229" t="s">
        <v>156</v>
      </c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1"/>
      <c r="BJ16" s="77"/>
      <c r="BK16" s="236">
        <f>SUM(CC16:FA16)</f>
        <v>0</v>
      </c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8"/>
      <c r="CC16" s="214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6"/>
      <c r="CR16" s="76" t="s">
        <v>54</v>
      </c>
      <c r="CS16" s="77"/>
      <c r="CT16" s="214" t="s">
        <v>54</v>
      </c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6"/>
      <c r="DI16" s="214" t="s">
        <v>54</v>
      </c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6"/>
      <c r="DX16" s="214" t="s">
        <v>54</v>
      </c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6"/>
      <c r="EM16" s="214" t="s">
        <v>54</v>
      </c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6"/>
    </row>
    <row r="17" spans="1:157" s="4" customFormat="1" ht="18.75">
      <c r="A17" s="233" t="s">
        <v>59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5"/>
      <c r="AR17" s="59">
        <v>160</v>
      </c>
      <c r="AS17" s="229" t="s">
        <v>156</v>
      </c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77"/>
      <c r="BK17" s="236">
        <f>SUM(CC17:FA17)</f>
        <v>1240000</v>
      </c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8"/>
      <c r="CC17" s="214" t="s">
        <v>54</v>
      </c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6"/>
      <c r="CR17" s="76" t="s">
        <v>54</v>
      </c>
      <c r="CS17" s="77" t="s">
        <v>54</v>
      </c>
      <c r="CT17" s="214" t="s">
        <v>54</v>
      </c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6"/>
      <c r="DI17" s="214" t="s">
        <v>54</v>
      </c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6"/>
      <c r="DX17" s="214">
        <v>1240000</v>
      </c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6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</row>
    <row r="18" spans="1:157" s="4" customFormat="1" ht="18.75">
      <c r="A18" s="233" t="s">
        <v>60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5"/>
      <c r="AR18" s="59">
        <v>180</v>
      </c>
      <c r="AS18" s="240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2"/>
      <c r="BJ18" s="80"/>
      <c r="BK18" s="214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  <c r="CC18" s="214" t="s">
        <v>54</v>
      </c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6"/>
      <c r="CR18" s="76" t="s">
        <v>54</v>
      </c>
      <c r="CS18" s="77" t="s">
        <v>54</v>
      </c>
      <c r="CT18" s="214" t="s">
        <v>54</v>
      </c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6"/>
      <c r="DI18" s="214" t="s">
        <v>54</v>
      </c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6"/>
      <c r="DX18" s="214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6"/>
      <c r="EM18" s="232" t="s">
        <v>54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</row>
    <row r="19" spans="1:157" s="4" customFormat="1" ht="18.75">
      <c r="A19" s="233" t="s">
        <v>61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5"/>
      <c r="AR19" s="59"/>
      <c r="AS19" s="240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2"/>
      <c r="BJ19" s="80"/>
      <c r="BK19" s="214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6"/>
      <c r="CC19" s="214" t="s">
        <v>54</v>
      </c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6"/>
      <c r="CR19" s="76" t="s">
        <v>54</v>
      </c>
      <c r="CS19" s="77" t="s">
        <v>54</v>
      </c>
      <c r="CT19" s="214" t="s">
        <v>54</v>
      </c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6"/>
      <c r="DI19" s="214" t="s">
        <v>54</v>
      </c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6"/>
      <c r="DX19" s="214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6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</row>
    <row r="20" spans="1:157" s="4" customFormat="1" ht="18.75">
      <c r="A20" s="233" t="s">
        <v>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5"/>
      <c r="AR20" s="59"/>
      <c r="AS20" s="240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2"/>
      <c r="BJ20" s="80"/>
      <c r="BK20" s="214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6"/>
      <c r="CC20" s="214" t="s">
        <v>54</v>
      </c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6"/>
      <c r="CR20" s="76" t="s">
        <v>54</v>
      </c>
      <c r="CS20" s="77" t="s">
        <v>54</v>
      </c>
      <c r="CT20" s="214" t="s">
        <v>54</v>
      </c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6"/>
      <c r="DI20" s="214" t="s">
        <v>54</v>
      </c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6"/>
      <c r="DX20" s="214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6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</row>
    <row r="21" spans="1:157" s="26" customFormat="1" ht="18.75">
      <c r="A21" s="243" t="s">
        <v>63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5"/>
      <c r="AR21" s="89">
        <v>200</v>
      </c>
      <c r="AS21" s="246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8"/>
      <c r="BJ21" s="90"/>
      <c r="BK21" s="249">
        <f>BK22+BK34+BK47+BK50+BK72</f>
        <v>5645016</v>
      </c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1"/>
      <c r="CC21" s="252">
        <f>CC22+CC34+CC47+CC50+CC74+CC75+CC73</f>
        <v>0</v>
      </c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4"/>
      <c r="CR21" s="87">
        <f>CR22+CR34+CR47+CR50+CR74+CR75+CR73</f>
        <v>4405016</v>
      </c>
      <c r="CS21" s="87">
        <f>CS22+CS34+CS47+CS50+CS74+CS75</f>
        <v>0</v>
      </c>
      <c r="CT21" s="253">
        <f>CT22+CT34+CT47+CT50</f>
        <v>0</v>
      </c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4"/>
      <c r="DI21" s="252">
        <f>DI22+DI34+DI47+DI50</f>
        <v>0</v>
      </c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4"/>
      <c r="DX21" s="252">
        <f>DX22+DX34+DX50+DX73+DV74</f>
        <v>1240000</v>
      </c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4"/>
      <c r="EM21" s="255">
        <v>0</v>
      </c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</row>
    <row r="22" spans="1:157" s="4" customFormat="1" ht="18.75">
      <c r="A22" s="239" t="s">
        <v>71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  <c r="AR22" s="59">
        <v>210</v>
      </c>
      <c r="AS22" s="240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2"/>
      <c r="BJ22" s="107">
        <v>210</v>
      </c>
      <c r="BK22" s="252">
        <f>CC22+CR22+CS22+CT22+DI22+DX22</f>
        <v>1969597</v>
      </c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  <c r="CC22" s="252">
        <f>CC23+CC26</f>
        <v>0</v>
      </c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4"/>
      <c r="CR22" s="85">
        <f>CR23+CR26</f>
        <v>1969597</v>
      </c>
      <c r="CS22" s="87">
        <f>CS23+CS26</f>
        <v>0</v>
      </c>
      <c r="CT22" s="253">
        <f>CT23+CT26</f>
        <v>0</v>
      </c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4"/>
      <c r="DI22" s="252">
        <f>DI23+DI26</f>
        <v>0</v>
      </c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4"/>
      <c r="DX22" s="252">
        <f>DX23+DX26</f>
        <v>0</v>
      </c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4"/>
      <c r="EM22" s="255">
        <f>EM23+EM26</f>
        <v>0</v>
      </c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</row>
    <row r="23" spans="1:157" s="4" customFormat="1" ht="33" customHeight="1">
      <c r="A23" s="226" t="s">
        <v>64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8"/>
      <c r="AR23" s="59">
        <v>211</v>
      </c>
      <c r="AS23" s="240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2"/>
      <c r="BJ23" s="107" t="s">
        <v>158</v>
      </c>
      <c r="BK23" s="252">
        <f aca="true" t="shared" si="0" ref="BK23:BK53">CC23+CR23+CS23+CT23+DI23+DX23</f>
        <v>1969597</v>
      </c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4"/>
      <c r="CC23" s="252">
        <f>SUM(CC24:CQ25)</f>
        <v>0</v>
      </c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4"/>
      <c r="CR23" s="87">
        <f>SUM(CR24:CR25)</f>
        <v>1969597</v>
      </c>
      <c r="CS23" s="86">
        <f>SUM(CS24:CS25)</f>
        <v>0</v>
      </c>
      <c r="CT23" s="253">
        <f>SUM(CT24:DH25)</f>
        <v>0</v>
      </c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4"/>
      <c r="DI23" s="252">
        <f>SUM(DI24:DW25)</f>
        <v>0</v>
      </c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4"/>
      <c r="DX23" s="252">
        <f>SUM(DX24:EL25)</f>
        <v>0</v>
      </c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4"/>
      <c r="EM23" s="255">
        <f>SUM(EM24:FA25)</f>
        <v>0</v>
      </c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</row>
    <row r="24" spans="1:157" s="4" customFormat="1" ht="18.75" customHeight="1">
      <c r="A24" s="239" t="s">
        <v>15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62"/>
      <c r="AS24" s="256">
        <v>111</v>
      </c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80" t="s">
        <v>162</v>
      </c>
      <c r="BK24" s="252">
        <f t="shared" si="0"/>
        <v>1512747</v>
      </c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  <c r="CC24" s="214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6"/>
      <c r="CR24" s="76">
        <v>1512747</v>
      </c>
      <c r="CS24" s="77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6"/>
      <c r="DI24" s="214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6"/>
      <c r="DX24" s="214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6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</row>
    <row r="25" spans="1:157" s="4" customFormat="1" ht="18.75">
      <c r="A25" s="239" t="s">
        <v>125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  <c r="AR25" s="62"/>
      <c r="AS25" s="256">
        <v>119</v>
      </c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8"/>
      <c r="BJ25" s="80" t="s">
        <v>163</v>
      </c>
      <c r="BK25" s="252">
        <f t="shared" si="0"/>
        <v>456850</v>
      </c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4"/>
      <c r="CC25" s="214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6"/>
      <c r="CR25" s="76">
        <v>456850</v>
      </c>
      <c r="CS25" s="77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6"/>
      <c r="DI25" s="214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6"/>
      <c r="DX25" s="214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6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</row>
    <row r="26" spans="1:157" s="4" customFormat="1" ht="24.75" customHeight="1">
      <c r="A26" s="226" t="s">
        <v>16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8"/>
      <c r="AR26" s="63"/>
      <c r="AS26" s="259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1"/>
      <c r="BJ26" s="91"/>
      <c r="BK26" s="262">
        <f t="shared" si="0"/>
        <v>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65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7"/>
      <c r="CR26" s="82"/>
      <c r="CS26" s="83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7"/>
      <c r="DI26" s="265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7"/>
      <c r="DX26" s="265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7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</row>
    <row r="27" spans="1:157" s="4" customFormat="1" ht="18.75" customHeight="1" hidden="1">
      <c r="A27" s="269" t="s">
        <v>65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56">
        <v>220</v>
      </c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80"/>
      <c r="BK27" s="252">
        <f t="shared" si="0"/>
        <v>0</v>
      </c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77"/>
      <c r="CS27" s="77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</row>
    <row r="28" spans="1:157" s="4" customFormat="1" ht="18.75" customHeight="1" hidden="1">
      <c r="A28" s="271" t="s">
        <v>66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3"/>
      <c r="AR28" s="6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81"/>
      <c r="BK28" s="252">
        <f t="shared" si="0"/>
        <v>0</v>
      </c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4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79"/>
      <c r="CS28" s="78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</row>
    <row r="29" spans="1:157" s="4" customFormat="1" ht="18.75" customHeight="1" hidden="1">
      <c r="A29" s="226" t="s">
        <v>27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8"/>
      <c r="AR29" s="62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80"/>
      <c r="BK29" s="252">
        <f t="shared" si="0"/>
        <v>0</v>
      </c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4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76"/>
      <c r="CS29" s="77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</row>
    <row r="30" spans="1:157" s="4" customFormat="1" ht="18.75" customHeight="1" hidden="1">
      <c r="A30" s="226" t="s">
        <v>67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8"/>
      <c r="AR30" s="62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80"/>
      <c r="BK30" s="252">
        <f t="shared" si="0"/>
        <v>0</v>
      </c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4"/>
      <c r="CC30" s="214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6"/>
      <c r="CR30" s="76"/>
      <c r="CS30" s="77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14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</row>
    <row r="31" spans="1:157" s="4" customFormat="1" ht="36.75" customHeight="1" hidden="1">
      <c r="A31" s="226" t="s">
        <v>68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8"/>
      <c r="AR31" s="62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80"/>
      <c r="BK31" s="252">
        <f t="shared" si="0"/>
        <v>0</v>
      </c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4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76"/>
      <c r="CS31" s="77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14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</row>
    <row r="32" spans="1:157" s="4" customFormat="1" ht="18.75" customHeight="1" hidden="1">
      <c r="A32" s="226" t="s">
        <v>28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8"/>
      <c r="AR32" s="62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80"/>
      <c r="BK32" s="252">
        <f t="shared" si="0"/>
        <v>0</v>
      </c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76"/>
      <c r="CS32" s="77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14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6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</row>
    <row r="33" spans="1:157" s="4" customFormat="1" ht="18.75" customHeight="1" hidden="1">
      <c r="A33" s="226" t="s">
        <v>28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8"/>
      <c r="AR33" s="62"/>
      <c r="AS33" s="256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8"/>
      <c r="BJ33" s="80"/>
      <c r="BK33" s="252">
        <f t="shared" si="0"/>
        <v>0</v>
      </c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4"/>
      <c r="CC33" s="214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6"/>
      <c r="CR33" s="76"/>
      <c r="CS33" s="77"/>
      <c r="CT33" s="214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6"/>
      <c r="DI33" s="214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6"/>
      <c r="DX33" s="214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6"/>
      <c r="EM33" s="214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6"/>
    </row>
    <row r="34" spans="1:157" s="4" customFormat="1" ht="33.75" customHeight="1">
      <c r="A34" s="226" t="s">
        <v>69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8"/>
      <c r="AR34" s="59">
        <v>230</v>
      </c>
      <c r="AS34" s="256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8"/>
      <c r="BJ34" s="107">
        <v>290</v>
      </c>
      <c r="BK34" s="252">
        <f>CC34+CR34+CS34+CT34+DI34+DX34</f>
        <v>885143</v>
      </c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  <c r="CC34" s="252">
        <f>SUM(CC36:CQ42)</f>
        <v>0</v>
      </c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4"/>
      <c r="CR34" s="87">
        <f>SUM(CR36:CR42)</f>
        <v>877143</v>
      </c>
      <c r="CS34" s="86">
        <f>SUM(CS36:CS42)</f>
        <v>0</v>
      </c>
      <c r="CT34" s="253">
        <f>SUM(CT36:DF42)</f>
        <v>0</v>
      </c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4"/>
      <c r="DI34" s="252">
        <f>SUM(DI36:DV42)</f>
        <v>0</v>
      </c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4"/>
      <c r="DX34" s="252">
        <f>SUM(DX36:EL42)</f>
        <v>8000</v>
      </c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4"/>
      <c r="EM34" s="255">
        <f>SUM(EM36:FA42)</f>
        <v>0</v>
      </c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</row>
    <row r="35" spans="1:157" s="4" customFormat="1" ht="15" customHeight="1">
      <c r="A35" s="226" t="s">
        <v>70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8"/>
      <c r="AR35" s="62"/>
      <c r="AS35" s="256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8"/>
      <c r="BJ35" s="80"/>
      <c r="BK35" s="277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9"/>
      <c r="CC35" s="214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6"/>
      <c r="CR35" s="76"/>
      <c r="CS35" s="77"/>
      <c r="CT35" s="214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6"/>
      <c r="DI35" s="214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6"/>
      <c r="DX35" s="214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6"/>
      <c r="EM35" s="214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6"/>
    </row>
    <row r="36" spans="1:157" s="4" customFormat="1" ht="29.25" customHeight="1">
      <c r="A36" s="280" t="s">
        <v>72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2"/>
      <c r="AR36" s="62"/>
      <c r="AS36" s="256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8"/>
      <c r="BJ36" s="80"/>
      <c r="BK36" s="252">
        <f t="shared" si="0"/>
        <v>0</v>
      </c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4"/>
      <c r="CC36" s="214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6"/>
      <c r="CR36" s="76"/>
      <c r="CS36" s="77"/>
      <c r="CT36" s="214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6"/>
      <c r="DI36" s="214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6"/>
      <c r="DX36" s="214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6"/>
      <c r="EM36" s="214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6"/>
    </row>
    <row r="37" spans="1:157" s="4" customFormat="1" ht="18.75">
      <c r="A37" s="226" t="s">
        <v>74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8"/>
      <c r="AR37" s="62"/>
      <c r="AS37" s="256">
        <v>831</v>
      </c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8"/>
      <c r="BJ37" s="107" t="s">
        <v>210</v>
      </c>
      <c r="BK37" s="252">
        <f t="shared" si="0"/>
        <v>0</v>
      </c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  <c r="CC37" s="214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6"/>
      <c r="CR37" s="77"/>
      <c r="CS37" s="76"/>
      <c r="CT37" s="214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6"/>
      <c r="DI37" s="214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6"/>
      <c r="DX37" s="214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6"/>
      <c r="EM37" s="214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6"/>
    </row>
    <row r="38" spans="1:157" s="4" customFormat="1" ht="18.75">
      <c r="A38" s="226" t="s">
        <v>157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8"/>
      <c r="AR38" s="62"/>
      <c r="AS38" s="256">
        <v>244</v>
      </c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8"/>
      <c r="BJ38" s="107" t="s">
        <v>211</v>
      </c>
      <c r="BK38" s="252">
        <f t="shared" si="0"/>
        <v>0</v>
      </c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4"/>
      <c r="CC38" s="214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6"/>
      <c r="CR38" s="77"/>
      <c r="CS38" s="76"/>
      <c r="CT38" s="214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6"/>
      <c r="DI38" s="214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6"/>
      <c r="DX38" s="214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6"/>
      <c r="EM38" s="214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6"/>
    </row>
    <row r="39" spans="1:157" s="4" customFormat="1" ht="18.75">
      <c r="A39" s="226" t="s">
        <v>185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8"/>
      <c r="AR39" s="62"/>
      <c r="AS39" s="256">
        <v>853</v>
      </c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8"/>
      <c r="BJ39" s="107" t="s">
        <v>212</v>
      </c>
      <c r="BK39" s="252">
        <f t="shared" si="0"/>
        <v>8000</v>
      </c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  <c r="CC39" s="214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6"/>
      <c r="CR39" s="77"/>
      <c r="CS39" s="76"/>
      <c r="CT39" s="214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6"/>
      <c r="DI39" s="214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6"/>
      <c r="DX39" s="214">
        <v>8000</v>
      </c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6"/>
      <c r="EM39" s="214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6"/>
    </row>
    <row r="40" spans="1:157" s="4" customFormat="1" ht="33" customHeight="1">
      <c r="A40" s="226" t="s">
        <v>73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8"/>
      <c r="AR40" s="62"/>
      <c r="AS40" s="256">
        <v>851</v>
      </c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8"/>
      <c r="BJ40" s="107" t="s">
        <v>213</v>
      </c>
      <c r="BK40" s="252">
        <f t="shared" si="0"/>
        <v>861628</v>
      </c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4"/>
      <c r="CC40" s="214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6"/>
      <c r="CR40" s="77">
        <v>861628</v>
      </c>
      <c r="CS40" s="76"/>
      <c r="CT40" s="214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6"/>
      <c r="DI40" s="214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214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6"/>
      <c r="EM40" s="214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6"/>
    </row>
    <row r="41" spans="1:157" s="4" customFormat="1" ht="18.75">
      <c r="A41" s="226" t="s">
        <v>183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8"/>
      <c r="AR41" s="62"/>
      <c r="AS41" s="256">
        <v>852</v>
      </c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8"/>
      <c r="BJ41" s="107" t="s">
        <v>213</v>
      </c>
      <c r="BK41" s="252">
        <f t="shared" si="0"/>
        <v>0</v>
      </c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4"/>
      <c r="CC41" s="214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6"/>
      <c r="CR41" s="77"/>
      <c r="CS41" s="76"/>
      <c r="CT41" s="214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6"/>
      <c r="DI41" s="214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214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6"/>
      <c r="EM41" s="214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6"/>
    </row>
    <row r="42" spans="1:157" s="4" customFormat="1" ht="18.75">
      <c r="A42" s="226" t="s">
        <v>184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8"/>
      <c r="AR42" s="62"/>
      <c r="AS42" s="256">
        <v>853</v>
      </c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8"/>
      <c r="BJ42" s="107" t="s">
        <v>213</v>
      </c>
      <c r="BK42" s="252">
        <f t="shared" si="0"/>
        <v>15515</v>
      </c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  <c r="CC42" s="214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6"/>
      <c r="CR42" s="77">
        <v>15515</v>
      </c>
      <c r="CS42" s="76"/>
      <c r="CT42" s="214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6"/>
      <c r="DI42" s="214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214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6"/>
      <c r="EM42" s="214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6"/>
    </row>
    <row r="43" spans="1:157" s="4" customFormat="1" ht="39" customHeight="1" hidden="1">
      <c r="A43" s="239" t="s">
        <v>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  <c r="AR43" s="59">
        <v>240</v>
      </c>
      <c r="AS43" s="256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8"/>
      <c r="BJ43" s="80"/>
      <c r="BK43" s="252">
        <f t="shared" si="0"/>
        <v>0</v>
      </c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4"/>
      <c r="CC43" s="214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6"/>
      <c r="CR43" s="76"/>
      <c r="CS43" s="77"/>
      <c r="CT43" s="214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6"/>
      <c r="DI43" s="214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6"/>
      <c r="DX43" s="214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6"/>
      <c r="EM43" s="7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6"/>
    </row>
    <row r="44" spans="1:157" s="4" customFormat="1" ht="18.75" hidden="1">
      <c r="A44" s="226" t="s">
        <v>70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8"/>
      <c r="AR44" s="62"/>
      <c r="AS44" s="256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8"/>
      <c r="BJ44" s="80"/>
      <c r="BK44" s="252">
        <f t="shared" si="0"/>
        <v>0</v>
      </c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4"/>
      <c r="CC44" s="214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6"/>
      <c r="CR44" s="76"/>
      <c r="CS44" s="77"/>
      <c r="CT44" s="214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6"/>
      <c r="DI44" s="214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6"/>
      <c r="DX44" s="214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6"/>
      <c r="EM44" s="7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6"/>
    </row>
    <row r="45" spans="1:157" s="4" customFormat="1" ht="39" customHeight="1" hidden="1">
      <c r="A45" s="239" t="s">
        <v>29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  <c r="AR45" s="62"/>
      <c r="AS45" s="256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8"/>
      <c r="BJ45" s="80"/>
      <c r="BK45" s="252">
        <f t="shared" si="0"/>
        <v>0</v>
      </c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4"/>
      <c r="CC45" s="214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6"/>
      <c r="CR45" s="76"/>
      <c r="CS45" s="77"/>
      <c r="CT45" s="214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6"/>
      <c r="DI45" s="214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6"/>
      <c r="DX45" s="214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6"/>
      <c r="EM45" s="7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6"/>
    </row>
    <row r="46" spans="1:157" s="4" customFormat="1" ht="57" customHeight="1" hidden="1">
      <c r="A46" s="239" t="s">
        <v>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6"/>
      <c r="AR46" s="62"/>
      <c r="AS46" s="256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8"/>
      <c r="BJ46" s="80"/>
      <c r="BK46" s="252">
        <f t="shared" si="0"/>
        <v>0</v>
      </c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  <c r="CC46" s="214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6"/>
      <c r="CR46" s="76"/>
      <c r="CS46" s="77"/>
      <c r="CT46" s="214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6"/>
      <c r="DI46" s="214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6"/>
      <c r="DX46" s="214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6"/>
      <c r="EM46" s="7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6"/>
    </row>
    <row r="47" spans="1:157" s="4" customFormat="1" ht="36" customHeight="1">
      <c r="A47" s="226" t="s">
        <v>76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8"/>
      <c r="AR47" s="59">
        <v>250</v>
      </c>
      <c r="AS47" s="256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8"/>
      <c r="BJ47" s="80"/>
      <c r="BK47" s="252">
        <f t="shared" si="0"/>
        <v>0</v>
      </c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4"/>
      <c r="CC47" s="252">
        <f>CC49</f>
        <v>0</v>
      </c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4"/>
      <c r="CR47" s="85">
        <f>CR49</f>
        <v>0</v>
      </c>
      <c r="CS47" s="87">
        <f>CS49</f>
        <v>0</v>
      </c>
      <c r="CT47" s="252">
        <f>CT49</f>
        <v>0</v>
      </c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4"/>
      <c r="DI47" s="252">
        <f>DI49</f>
        <v>0</v>
      </c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4"/>
      <c r="DX47" s="252">
        <f>DX49</f>
        <v>0</v>
      </c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4"/>
      <c r="EM47" s="252">
        <f>EM49</f>
        <v>0</v>
      </c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4"/>
    </row>
    <row r="48" spans="1:157" s="4" customFormat="1" ht="14.25" customHeight="1">
      <c r="A48" s="280" t="s">
        <v>70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2"/>
      <c r="AR48" s="62"/>
      <c r="AS48" s="256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8"/>
      <c r="BJ48" s="80"/>
      <c r="BK48" s="277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9"/>
      <c r="CC48" s="214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6"/>
      <c r="CR48" s="76"/>
      <c r="CS48" s="77"/>
      <c r="CT48" s="214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6"/>
      <c r="DI48" s="214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6"/>
      <c r="DX48" s="214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6"/>
      <c r="EM48" s="214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6"/>
    </row>
    <row r="49" spans="1:157" s="4" customFormat="1" ht="18.75">
      <c r="A49" s="226" t="s">
        <v>28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8"/>
      <c r="AR49" s="62"/>
      <c r="AS49" s="270">
        <v>244</v>
      </c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107" t="s">
        <v>213</v>
      </c>
      <c r="BK49" s="252">
        <f>CC49+CR49+CS49+CT49+DI49+DX49</f>
        <v>0</v>
      </c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4"/>
      <c r="CC49" s="214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6"/>
      <c r="CR49" s="76"/>
      <c r="CS49" s="77"/>
      <c r="CT49" s="214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6"/>
      <c r="DI49" s="214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6"/>
      <c r="DX49" s="214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6"/>
      <c r="EM49" s="214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6"/>
    </row>
    <row r="50" spans="1:157" s="4" customFormat="1" ht="37.5" customHeight="1">
      <c r="A50" s="243" t="s">
        <v>77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5"/>
      <c r="AR50" s="89">
        <v>260</v>
      </c>
      <c r="AS50" s="246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8"/>
      <c r="BJ50" s="90"/>
      <c r="BK50" s="252">
        <f>CC50+CR50+CS50+CT50+DI50+DX50</f>
        <v>2780656</v>
      </c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4"/>
      <c r="CC50" s="252">
        <f>CC52+CC53+CC54+CC55+CC56+CC61+CC62+CC65</f>
        <v>0</v>
      </c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4"/>
      <c r="CR50" s="85">
        <f>CR52+CR53+CR54+CR55+CR56+CR61+CR62+CR65</f>
        <v>1548656</v>
      </c>
      <c r="CS50" s="87">
        <f>CS52+CS53+CS54+CS55+CS56+CS61+CS62+CS65</f>
        <v>0</v>
      </c>
      <c r="CT50" s="252">
        <f>CT52+CT53+CT54+CT55+CT56+CT61+CT62+CT65</f>
        <v>0</v>
      </c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4"/>
      <c r="DI50" s="252">
        <f>DI52+DI53+DI54+DI55+DI56+DI61+DI62+DI65</f>
        <v>0</v>
      </c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4"/>
      <c r="DX50" s="252">
        <f>DX52+DX53+DX54+DX55+DX56+DX61+DX62+DX65</f>
        <v>1232000</v>
      </c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4"/>
      <c r="EM50" s="252">
        <f>EM52+EM53+EM54+EM55+EM56+EM61+EM62+EM65</f>
        <v>0</v>
      </c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4"/>
    </row>
    <row r="51" spans="1:157" s="4" customFormat="1" ht="15" customHeight="1">
      <c r="A51" s="226" t="s">
        <v>70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8"/>
      <c r="AR51" s="62"/>
      <c r="AS51" s="240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2"/>
      <c r="BJ51" s="80"/>
      <c r="BK51" s="277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9"/>
      <c r="CC51" s="214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6"/>
      <c r="CR51" s="76"/>
      <c r="CS51" s="77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6"/>
      <c r="DI51" s="214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6"/>
      <c r="DX51" s="214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6"/>
      <c r="EM51" s="283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5"/>
    </row>
    <row r="52" spans="1:157" s="4" customFormat="1" ht="18.75">
      <c r="A52" s="239" t="s">
        <v>17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  <c r="AR52" s="62"/>
      <c r="AS52" s="256">
        <v>244</v>
      </c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8"/>
      <c r="BJ52" s="80" t="s">
        <v>164</v>
      </c>
      <c r="BK52" s="252">
        <f t="shared" si="0"/>
        <v>41000</v>
      </c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4"/>
      <c r="CC52" s="214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6"/>
      <c r="CR52" s="76">
        <v>31000</v>
      </c>
      <c r="CS52" s="77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6"/>
      <c r="DI52" s="214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6"/>
      <c r="DX52" s="214">
        <v>10000</v>
      </c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6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</row>
    <row r="53" spans="1:157" s="4" customFormat="1" ht="18.75">
      <c r="A53" s="239" t="s">
        <v>18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  <c r="AR53" s="62"/>
      <c r="AS53" s="256">
        <v>244</v>
      </c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8"/>
      <c r="BJ53" s="80" t="s">
        <v>165</v>
      </c>
      <c r="BK53" s="252">
        <f t="shared" si="0"/>
        <v>2000</v>
      </c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4"/>
      <c r="CC53" s="214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6"/>
      <c r="CR53" s="76"/>
      <c r="CS53" s="77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6"/>
      <c r="DI53" s="214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6"/>
      <c r="DX53" s="214">
        <v>2000</v>
      </c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6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</row>
    <row r="54" spans="1:157" s="4" customFormat="1" ht="18.75">
      <c r="A54" s="239" t="s">
        <v>19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  <c r="AR54" s="62"/>
      <c r="AS54" s="256">
        <v>244</v>
      </c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8"/>
      <c r="BJ54" s="80" t="s">
        <v>166</v>
      </c>
      <c r="BK54" s="252">
        <f>CC54+CR54+CS54+CT54+DI54+DX54</f>
        <v>927890</v>
      </c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  <c r="CC54" s="214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6"/>
      <c r="CR54" s="76">
        <v>927890</v>
      </c>
      <c r="CS54" s="77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6"/>
      <c r="DI54" s="214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6"/>
      <c r="DX54" s="214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6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</row>
    <row r="55" spans="1:157" s="4" customFormat="1" ht="18.75">
      <c r="A55" s="239" t="s">
        <v>20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6"/>
      <c r="AR55" s="62"/>
      <c r="AS55" s="270">
        <v>244</v>
      </c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80" t="s">
        <v>167</v>
      </c>
      <c r="BK55" s="252">
        <f aca="true" t="shared" si="1" ref="BK55:BK84">CC55+CR55+CS55+CT55+DI55+DX55</f>
        <v>0</v>
      </c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4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77"/>
      <c r="CS55" s="77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</row>
    <row r="56" spans="1:157" s="4" customFormat="1" ht="18.75">
      <c r="A56" s="239" t="s">
        <v>78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6"/>
      <c r="AR56" s="62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107">
        <v>225</v>
      </c>
      <c r="BK56" s="252">
        <f t="shared" si="1"/>
        <v>534714</v>
      </c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4"/>
      <c r="CC56" s="286">
        <f>SUM(CC58:CQ59)</f>
        <v>0</v>
      </c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88">
        <f>SUM(CR57:CR59)</f>
        <v>104814</v>
      </c>
      <c r="CS56" s="88">
        <f>SUM(CS57:CS59)</f>
        <v>0</v>
      </c>
      <c r="CT56" s="286">
        <f>SUM(CT57:DH59)</f>
        <v>0</v>
      </c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>
        <f>SUM(DI57:DW59)</f>
        <v>0</v>
      </c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7">
        <f>SUM(DX57:EL59)</f>
        <v>429900</v>
      </c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9"/>
      <c r="EM56" s="287">
        <f>SUM(EM57:FA59)</f>
        <v>0</v>
      </c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9"/>
    </row>
    <row r="57" spans="1:157" s="4" customFormat="1" ht="18.75">
      <c r="A57" s="239" t="s">
        <v>78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6"/>
      <c r="AR57" s="62"/>
      <c r="AS57" s="270">
        <v>244</v>
      </c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80" t="s">
        <v>174</v>
      </c>
      <c r="BK57" s="287">
        <f t="shared" si="1"/>
        <v>134714</v>
      </c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9"/>
      <c r="CC57" s="214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6"/>
      <c r="CR57" s="77">
        <v>104814</v>
      </c>
      <c r="CS57" s="77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14">
        <v>29900</v>
      </c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6"/>
      <c r="EM57" s="214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6"/>
    </row>
    <row r="58" spans="1:157" s="4" customFormat="1" ht="18.75">
      <c r="A58" s="239" t="s">
        <v>187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  <c r="AR58" s="62"/>
      <c r="AS58" s="270">
        <v>243</v>
      </c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80" t="s">
        <v>175</v>
      </c>
      <c r="BK58" s="287">
        <f t="shared" si="1"/>
        <v>0</v>
      </c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9"/>
      <c r="CC58" s="214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6"/>
      <c r="CR58" s="77"/>
      <c r="CS58" s="77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14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6"/>
      <c r="EM58" s="214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6"/>
    </row>
    <row r="59" spans="1:157" s="4" customFormat="1" ht="18.75">
      <c r="A59" s="239" t="s">
        <v>186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  <c r="AR59" s="62"/>
      <c r="AS59" s="270">
        <v>244</v>
      </c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80" t="s">
        <v>173</v>
      </c>
      <c r="BK59" s="287">
        <f t="shared" si="1"/>
        <v>400000</v>
      </c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9"/>
      <c r="CC59" s="214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6"/>
      <c r="CR59" s="77"/>
      <c r="CS59" s="77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14">
        <v>400000</v>
      </c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6"/>
      <c r="EM59" s="214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6"/>
    </row>
    <row r="60" spans="1:157" s="4" customFormat="1" ht="18" customHeight="1">
      <c r="A60" s="239" t="s">
        <v>21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  <c r="AR60" s="62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107">
        <v>226</v>
      </c>
      <c r="BK60" s="252">
        <f>CC60+CR60+CS60+CT60+DI60+DX60</f>
        <v>444456</v>
      </c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4"/>
      <c r="CC60" s="286">
        <f>SUM(CC62:CQ63)</f>
        <v>0</v>
      </c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88">
        <f>SUM(CR61:CR63)</f>
        <v>86456</v>
      </c>
      <c r="CS60" s="88">
        <f>SUM(CS61:CS63)</f>
        <v>0</v>
      </c>
      <c r="CT60" s="286">
        <f>SUM(CT61:DH63)</f>
        <v>0</v>
      </c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>
        <f>SUM(DI61:DW63)</f>
        <v>0</v>
      </c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7">
        <f>DX61</f>
        <v>358000</v>
      </c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9"/>
      <c r="EM60" s="287">
        <f>SUM(EM61:FA63)</f>
        <v>0</v>
      </c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9"/>
    </row>
    <row r="61" spans="1:157" s="4" customFormat="1" ht="18.75">
      <c r="A61" s="239" t="s">
        <v>21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  <c r="AR61" s="62"/>
      <c r="AS61" s="270">
        <v>244</v>
      </c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80" t="s">
        <v>168</v>
      </c>
      <c r="BK61" s="287">
        <f t="shared" si="1"/>
        <v>444456</v>
      </c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9"/>
      <c r="CC61" s="214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6"/>
      <c r="CR61" s="77">
        <v>86456</v>
      </c>
      <c r="CS61" s="77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>
        <v>358000</v>
      </c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</row>
    <row r="62" spans="1:157" s="4" customFormat="1" ht="18.75">
      <c r="A62" s="239" t="s">
        <v>22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65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107">
        <v>310</v>
      </c>
      <c r="BK62" s="252">
        <f t="shared" si="1"/>
        <v>150000</v>
      </c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4"/>
      <c r="CC62" s="286">
        <f>SUM(CC63:CQ64)</f>
        <v>0</v>
      </c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88">
        <f>SUM(CR63:CR64)</f>
        <v>0</v>
      </c>
      <c r="CS62" s="88">
        <f>SUM(CS63:CS64)</f>
        <v>0</v>
      </c>
      <c r="CT62" s="286">
        <f>SUM(CT63:DF64)</f>
        <v>0</v>
      </c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>
        <f>SUM(DI63:DW64)</f>
        <v>0</v>
      </c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7">
        <f>SUM(DX63:EL64)</f>
        <v>150000</v>
      </c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9"/>
      <c r="EM62" s="287">
        <f>SUM(EM63:FA64)</f>
        <v>0</v>
      </c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9"/>
    </row>
    <row r="63" spans="1:157" s="4" customFormat="1" ht="18.75">
      <c r="A63" s="239" t="s">
        <v>22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65"/>
      <c r="AS63" s="270">
        <v>244</v>
      </c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80" t="s">
        <v>169</v>
      </c>
      <c r="BK63" s="287">
        <f t="shared" si="1"/>
        <v>50000</v>
      </c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9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77"/>
      <c r="CS63" s="77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>
        <v>50000</v>
      </c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14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6"/>
    </row>
    <row r="64" spans="1:157" s="4" customFormat="1" ht="18.75">
      <c r="A64" s="239" t="s">
        <v>22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65"/>
      <c r="AS64" s="270">
        <v>244</v>
      </c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80" t="s">
        <v>170</v>
      </c>
      <c r="BK64" s="287">
        <f t="shared" si="1"/>
        <v>100000</v>
      </c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9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77"/>
      <c r="CS64" s="77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>
        <v>100000</v>
      </c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14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6"/>
    </row>
    <row r="65" spans="1:157" s="4" customFormat="1" ht="19.5" customHeight="1">
      <c r="A65" s="239" t="s">
        <v>23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  <c r="AR65" s="62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107" t="s">
        <v>188</v>
      </c>
      <c r="BK65" s="252">
        <f t="shared" si="1"/>
        <v>680596</v>
      </c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4"/>
      <c r="CC65" s="255">
        <f>SUM(CC66:CQ71)</f>
        <v>0</v>
      </c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87">
        <f>SUM(CR66:CR71)</f>
        <v>398496</v>
      </c>
      <c r="CS65" s="87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>
        <f>SUM(DX66:EL71)</f>
        <v>282100</v>
      </c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2">
        <f>SUM(EM66:FA71)</f>
        <v>0</v>
      </c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4"/>
    </row>
    <row r="66" spans="1:157" s="4" customFormat="1" ht="19.5" customHeight="1">
      <c r="A66" s="239" t="s">
        <v>177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  <c r="AR66" s="62"/>
      <c r="AS66" s="270">
        <v>244</v>
      </c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108" t="s">
        <v>204</v>
      </c>
      <c r="BK66" s="287">
        <f t="shared" si="1"/>
        <v>10000</v>
      </c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9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77">
        <v>10000</v>
      </c>
      <c r="CS66" s="77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14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6"/>
    </row>
    <row r="67" spans="1:157" s="4" customFormat="1" ht="19.5" customHeight="1">
      <c r="A67" s="239" t="s">
        <v>178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6"/>
      <c r="AR67" s="62"/>
      <c r="AS67" s="270">
        <v>244</v>
      </c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108" t="s">
        <v>205</v>
      </c>
      <c r="BK67" s="287">
        <f t="shared" si="1"/>
        <v>260496</v>
      </c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9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77">
        <v>260496</v>
      </c>
      <c r="CS67" s="77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14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6"/>
    </row>
    <row r="68" spans="1:157" s="4" customFormat="1" ht="19.5" customHeight="1">
      <c r="A68" s="239" t="s">
        <v>179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62"/>
      <c r="AS68" s="270">
        <v>244</v>
      </c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108" t="s">
        <v>206</v>
      </c>
      <c r="BK68" s="287">
        <f t="shared" si="1"/>
        <v>100000</v>
      </c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9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77">
        <v>50000</v>
      </c>
      <c r="CS68" s="77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>
        <v>50000</v>
      </c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14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6"/>
    </row>
    <row r="69" spans="1:157" s="4" customFormat="1" ht="19.5" customHeight="1">
      <c r="A69" s="239" t="s">
        <v>180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6"/>
      <c r="AR69" s="62"/>
      <c r="AS69" s="270">
        <v>244</v>
      </c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108" t="s">
        <v>207</v>
      </c>
      <c r="BK69" s="287">
        <f t="shared" si="1"/>
        <v>40000</v>
      </c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9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77"/>
      <c r="CS69" s="77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>
        <v>40000</v>
      </c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14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6"/>
    </row>
    <row r="70" spans="1:157" s="4" customFormat="1" ht="19.5" customHeight="1">
      <c r="A70" s="239" t="s">
        <v>181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6"/>
      <c r="AR70" s="65"/>
      <c r="AS70" s="270">
        <v>244</v>
      </c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108" t="s">
        <v>208</v>
      </c>
      <c r="BK70" s="287">
        <f t="shared" si="1"/>
        <v>270100</v>
      </c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9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77">
        <v>78000</v>
      </c>
      <c r="CS70" s="77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2"/>
      <c r="DW70" s="232"/>
      <c r="DX70" s="232">
        <v>192100</v>
      </c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14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6"/>
    </row>
    <row r="71" spans="1:157" s="4" customFormat="1" ht="19.5" customHeight="1">
      <c r="A71" s="239" t="s">
        <v>182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6"/>
      <c r="AR71" s="62"/>
      <c r="AS71" s="270">
        <v>244</v>
      </c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108" t="s">
        <v>209</v>
      </c>
      <c r="BK71" s="287">
        <f t="shared" si="1"/>
        <v>0</v>
      </c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9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77"/>
      <c r="CS71" s="77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14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6"/>
    </row>
    <row r="72" spans="1:157" s="4" customFormat="1" ht="19.5" customHeight="1">
      <c r="A72" s="239" t="s">
        <v>16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6"/>
      <c r="AR72" s="62"/>
      <c r="AS72" s="256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8"/>
      <c r="BG72" s="107"/>
      <c r="BH72" s="107"/>
      <c r="BI72" s="107"/>
      <c r="BJ72" s="107">
        <v>266</v>
      </c>
      <c r="BK72" s="252">
        <f t="shared" si="1"/>
        <v>9620</v>
      </c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4"/>
      <c r="CC72" s="287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9"/>
      <c r="CR72" s="88">
        <f>SUM(CR73:CR74)</f>
        <v>9620</v>
      </c>
      <c r="CS72" s="88">
        <f>SUM(CS73:CS74)</f>
        <v>0</v>
      </c>
      <c r="CT72" s="287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9"/>
      <c r="DF72" s="88"/>
      <c r="DG72" s="88"/>
      <c r="DH72" s="88"/>
      <c r="DI72" s="287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124"/>
      <c r="DW72" s="88"/>
      <c r="DX72" s="287">
        <f>SUM(DI73:EL74)</f>
        <v>0</v>
      </c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9"/>
      <c r="EM72" s="287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9"/>
    </row>
    <row r="73" spans="1:157" s="4" customFormat="1" ht="19.5" customHeight="1">
      <c r="A73" s="239" t="s">
        <v>171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  <c r="AR73" s="62"/>
      <c r="AS73" s="256">
        <v>112</v>
      </c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8"/>
      <c r="BG73" s="107"/>
      <c r="BH73" s="107"/>
      <c r="BI73" s="107"/>
      <c r="BJ73" s="80" t="s">
        <v>176</v>
      </c>
      <c r="BK73" s="287">
        <f t="shared" si="1"/>
        <v>0</v>
      </c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9"/>
      <c r="CC73" s="214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6"/>
      <c r="CR73" s="77"/>
      <c r="CS73" s="77"/>
      <c r="CT73" s="290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2"/>
      <c r="DF73" s="109"/>
      <c r="DG73" s="109"/>
      <c r="DH73" s="109"/>
      <c r="DI73" s="290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16"/>
      <c r="DW73" s="77"/>
      <c r="DX73" s="214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6"/>
      <c r="EM73" s="214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6"/>
    </row>
    <row r="74" spans="1:157" s="4" customFormat="1" ht="19.5" customHeight="1">
      <c r="A74" s="239" t="s">
        <v>172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6"/>
      <c r="AR74" s="62"/>
      <c r="AS74" s="256">
        <v>111</v>
      </c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8"/>
      <c r="BG74" s="107"/>
      <c r="BH74" s="107"/>
      <c r="BI74" s="107"/>
      <c r="BJ74" s="80" t="s">
        <v>176</v>
      </c>
      <c r="BK74" s="287">
        <f t="shared" si="1"/>
        <v>9620</v>
      </c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9"/>
      <c r="CC74" s="214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6"/>
      <c r="CR74" s="77">
        <v>9620</v>
      </c>
      <c r="CS74" s="75"/>
      <c r="CT74" s="214"/>
      <c r="CU74" s="293"/>
      <c r="CV74" s="293"/>
      <c r="CW74" s="293"/>
      <c r="CX74" s="293"/>
      <c r="CY74" s="293"/>
      <c r="CZ74" s="293"/>
      <c r="DA74" s="293"/>
      <c r="DB74" s="293"/>
      <c r="DC74" s="293"/>
      <c r="DD74" s="293"/>
      <c r="DE74" s="294"/>
      <c r="DF74" s="84"/>
      <c r="DG74" s="77"/>
      <c r="DH74" s="75"/>
      <c r="DI74" s="214"/>
      <c r="DJ74" s="293"/>
      <c r="DK74" s="293"/>
      <c r="DL74" s="293"/>
      <c r="DM74" s="293"/>
      <c r="DN74" s="293"/>
      <c r="DO74" s="293"/>
      <c r="DP74" s="293"/>
      <c r="DQ74" s="293"/>
      <c r="DR74" s="293"/>
      <c r="DS74" s="293"/>
      <c r="DT74" s="293"/>
      <c r="DU74" s="294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6"/>
      <c r="EM74" s="214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6"/>
    </row>
    <row r="75" spans="1:157" s="4" customFormat="1" ht="37.5" customHeight="1">
      <c r="A75" s="239" t="s">
        <v>43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6"/>
      <c r="AR75" s="59">
        <v>300</v>
      </c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80"/>
      <c r="BK75" s="252">
        <f t="shared" si="1"/>
        <v>0</v>
      </c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4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77"/>
      <c r="CS75" s="77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14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6"/>
    </row>
    <row r="76" spans="1:157" s="4" customFormat="1" ht="15" customHeight="1">
      <c r="A76" s="296" t="s">
        <v>1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8"/>
      <c r="AR76" s="62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80"/>
      <c r="BK76" s="277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9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77"/>
      <c r="CS76" s="77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</row>
    <row r="77" spans="1:157" s="4" customFormat="1" ht="18.75">
      <c r="A77" s="239" t="s">
        <v>79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  <c r="AR77" s="59">
        <v>310</v>
      </c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80"/>
      <c r="BK77" s="252">
        <f t="shared" si="1"/>
        <v>0</v>
      </c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4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77"/>
      <c r="CS77" s="77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  <c r="DW77" s="214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</row>
    <row r="78" spans="1:157" s="4" customFormat="1" ht="18.75">
      <c r="A78" s="239" t="s">
        <v>80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  <c r="AR78" s="59">
        <v>320</v>
      </c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80"/>
      <c r="BK78" s="252">
        <f t="shared" si="1"/>
        <v>0</v>
      </c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4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77"/>
      <c r="CS78" s="77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0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32"/>
      <c r="EO78" s="232"/>
      <c r="EP78" s="232"/>
      <c r="EQ78" s="232"/>
      <c r="ER78" s="232"/>
      <c r="ES78" s="232"/>
      <c r="ET78" s="232"/>
      <c r="EU78" s="232"/>
      <c r="EV78" s="232"/>
      <c r="EW78" s="232"/>
      <c r="EX78" s="232"/>
      <c r="EY78" s="232"/>
      <c r="EZ78" s="232"/>
      <c r="FA78" s="232"/>
    </row>
    <row r="79" spans="1:157" s="4" customFormat="1" ht="18.75">
      <c r="A79" s="239" t="s">
        <v>81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6"/>
      <c r="AR79" s="59">
        <v>400</v>
      </c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80"/>
      <c r="BK79" s="252">
        <f t="shared" si="1"/>
        <v>0</v>
      </c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4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77"/>
      <c r="CS79" s="77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14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14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6"/>
      <c r="EM79" s="214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6"/>
    </row>
    <row r="80" spans="1:157" s="4" customFormat="1" ht="18.75">
      <c r="A80" s="239" t="s">
        <v>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  <c r="AR80" s="62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80"/>
      <c r="BK80" s="277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9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77"/>
      <c r="CS80" s="77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14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32"/>
      <c r="EO80" s="232"/>
      <c r="EP80" s="232"/>
      <c r="EQ80" s="232"/>
      <c r="ER80" s="232"/>
      <c r="ES80" s="232"/>
      <c r="ET80" s="232"/>
      <c r="EU80" s="232"/>
      <c r="EV80" s="232"/>
      <c r="EW80" s="232"/>
      <c r="EX80" s="232"/>
      <c r="EY80" s="232"/>
      <c r="EZ80" s="232"/>
      <c r="FA80" s="232"/>
    </row>
    <row r="81" spans="1:157" s="4" customFormat="1" ht="18.75">
      <c r="A81" s="239" t="s">
        <v>82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/>
      <c r="AR81" s="59">
        <v>410</v>
      </c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80"/>
      <c r="BK81" s="252">
        <f t="shared" si="1"/>
        <v>0</v>
      </c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4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77"/>
      <c r="CS81" s="77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</row>
    <row r="82" spans="1:157" s="4" customFormat="1" ht="18.75">
      <c r="A82" s="239" t="s">
        <v>83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  <c r="AR82" s="59">
        <v>420</v>
      </c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80"/>
      <c r="BK82" s="252">
        <f t="shared" si="1"/>
        <v>0</v>
      </c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4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77"/>
      <c r="CS82" s="77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32"/>
      <c r="EO82" s="232"/>
      <c r="EP82" s="232"/>
      <c r="EQ82" s="232"/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</row>
    <row r="83" spans="1:157" s="4" customFormat="1" ht="18.75">
      <c r="A83" s="239" t="s">
        <v>84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6"/>
      <c r="AR83" s="59">
        <v>500</v>
      </c>
      <c r="AS83" s="214" t="s">
        <v>54</v>
      </c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6"/>
      <c r="BJ83" s="77" t="s">
        <v>54</v>
      </c>
      <c r="BK83" s="252">
        <f t="shared" si="1"/>
        <v>0</v>
      </c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4"/>
      <c r="CC83" s="214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6"/>
      <c r="CR83" s="76"/>
      <c r="CS83" s="77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6"/>
      <c r="DI83" s="214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6"/>
      <c r="DX83" s="214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6"/>
      <c r="EM83" s="214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6"/>
    </row>
    <row r="84" spans="1:157" s="4" customFormat="1" ht="18.75">
      <c r="A84" s="239" t="s">
        <v>85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6"/>
      <c r="AR84" s="59">
        <v>600</v>
      </c>
      <c r="AS84" s="214" t="s">
        <v>54</v>
      </c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6"/>
      <c r="BJ84" s="77" t="s">
        <v>54</v>
      </c>
      <c r="BK84" s="252">
        <f t="shared" si="1"/>
        <v>0</v>
      </c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4"/>
      <c r="CC84" s="214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6"/>
      <c r="CR84" s="76"/>
      <c r="CS84" s="77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6"/>
      <c r="DI84" s="214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6"/>
      <c r="DX84" s="214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6"/>
      <c r="EM84" s="214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6"/>
    </row>
  </sheetData>
  <sheetProtection/>
  <mergeCells count="617"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DI83:DW83"/>
    <mergeCell ref="DX83:EL83"/>
    <mergeCell ref="CT82:DH82"/>
    <mergeCell ref="DI82:DW82"/>
    <mergeCell ref="DX82:EL82"/>
    <mergeCell ref="AS83:BI83"/>
    <mergeCell ref="BK83:CB83"/>
    <mergeCell ref="CC83:CQ83"/>
    <mergeCell ref="CT83:DH83"/>
    <mergeCell ref="DX81:EL81"/>
    <mergeCell ref="EM81:FA81"/>
    <mergeCell ref="EM82:FA82"/>
    <mergeCell ref="A82:AQ82"/>
    <mergeCell ref="AS82:BI82"/>
    <mergeCell ref="BK82:CB82"/>
    <mergeCell ref="CC82:CQ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DV74:EL74"/>
    <mergeCell ref="EM74:FA74"/>
    <mergeCell ref="CT74:DE74"/>
    <mergeCell ref="DI74:DU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4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A5" sqref="A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95" t="s">
        <v>112</v>
      </c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</row>
    <row r="3" spans="131:156" ht="15"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</row>
    <row r="4" spans="1:142" s="3" customFormat="1" ht="28.5" customHeight="1">
      <c r="A4" s="196" t="s">
        <v>214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 t="s">
        <v>46</v>
      </c>
      <c r="AS6" s="200" t="s">
        <v>47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48</v>
      </c>
      <c r="BK6" s="202" t="s">
        <v>203</v>
      </c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4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1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49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149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140</v>
      </c>
      <c r="CS8" s="200" t="s">
        <v>159</v>
      </c>
      <c r="CT8" s="200" t="s">
        <v>50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1" t="s">
        <v>55</v>
      </c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0" t="s">
        <v>51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0" t="s">
        <v>52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2" t="s">
        <v>53</v>
      </c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4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3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4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2">
        <v>7</v>
      </c>
      <c r="CS10" s="94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208">
        <v>10</v>
      </c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10"/>
      <c r="DX10" s="208">
        <v>11</v>
      </c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10"/>
      <c r="EM10" s="208">
        <v>12</v>
      </c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10"/>
    </row>
    <row r="11" spans="1:157" s="4" customFormat="1" ht="18.75">
      <c r="A11" s="211" t="s">
        <v>14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3"/>
      <c r="AR11" s="59">
        <v>100</v>
      </c>
      <c r="AS11" s="214" t="s">
        <v>54</v>
      </c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6"/>
      <c r="BJ11" s="77" t="s">
        <v>54</v>
      </c>
      <c r="BK11" s="217">
        <f>SUM(CC11:FA11)</f>
        <v>5645016</v>
      </c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9"/>
      <c r="CC11" s="217">
        <f>CC14</f>
        <v>0</v>
      </c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9"/>
      <c r="CR11" s="122">
        <f>CR14</f>
        <v>4405016</v>
      </c>
      <c r="CS11" s="125">
        <f>CS12</f>
        <v>0</v>
      </c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1"/>
      <c r="DI11" s="214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6"/>
      <c r="DX11" s="217">
        <f>DX14+DX17</f>
        <v>1240000</v>
      </c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9"/>
      <c r="EM11" s="222">
        <f>EM14</f>
        <v>0</v>
      </c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1"/>
    </row>
    <row r="12" spans="1:157" s="4" customFormat="1" ht="15.75" customHeight="1">
      <c r="A12" s="223" t="s">
        <v>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5"/>
      <c r="AR12" s="62"/>
      <c r="AS12" s="214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  <c r="BJ12" s="77"/>
      <c r="BK12" s="214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6"/>
      <c r="CC12" s="222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1"/>
      <c r="CR12" s="73"/>
      <c r="CS12" s="74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6"/>
      <c r="DI12" s="214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6"/>
      <c r="DX12" s="222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1"/>
      <c r="EM12" s="222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1"/>
    </row>
    <row r="13" spans="1:157" s="4" customFormat="1" ht="51.75" customHeight="1">
      <c r="A13" s="226" t="s">
        <v>150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8"/>
      <c r="AR13" s="59">
        <v>110</v>
      </c>
      <c r="AS13" s="229" t="s">
        <v>154</v>
      </c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1"/>
      <c r="BJ13" s="77"/>
      <c r="BK13" s="214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6"/>
      <c r="CC13" s="214" t="s">
        <v>54</v>
      </c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6"/>
      <c r="CR13" s="76" t="s">
        <v>54</v>
      </c>
      <c r="CS13" s="77" t="s">
        <v>54</v>
      </c>
      <c r="CT13" s="215" t="s">
        <v>54</v>
      </c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6"/>
      <c r="DI13" s="214" t="s">
        <v>54</v>
      </c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6"/>
      <c r="DX13" s="214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6"/>
      <c r="EM13" s="232" t="s">
        <v>54</v>
      </c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</row>
    <row r="14" spans="1:157" s="4" customFormat="1" ht="18.75">
      <c r="A14" s="233" t="s">
        <v>56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5"/>
      <c r="AR14" s="59">
        <v>120</v>
      </c>
      <c r="AS14" s="229" t="s">
        <v>155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1"/>
      <c r="BJ14" s="77"/>
      <c r="BK14" s="236">
        <f>SUM(CC14:FA14)</f>
        <v>4405016</v>
      </c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8"/>
      <c r="CC14" s="214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6"/>
      <c r="CR14" s="123">
        <f>CR21-CR84</f>
        <v>4405016</v>
      </c>
      <c r="CS14" s="77" t="s">
        <v>54</v>
      </c>
      <c r="CT14" s="214" t="s">
        <v>54</v>
      </c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6"/>
      <c r="DI14" s="214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6"/>
      <c r="DX14" s="214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6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</row>
    <row r="15" spans="1:157" s="4" customFormat="1" ht="34.5" customHeight="1">
      <c r="A15" s="233" t="s">
        <v>57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  <c r="AR15" s="59">
        <v>130</v>
      </c>
      <c r="AS15" s="229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77"/>
      <c r="BK15" s="214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  <c r="CC15" s="214" t="s">
        <v>54</v>
      </c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6"/>
      <c r="CR15" s="76" t="s">
        <v>54</v>
      </c>
      <c r="CS15" s="77" t="s">
        <v>54</v>
      </c>
      <c r="CT15" s="214" t="s">
        <v>54</v>
      </c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6"/>
      <c r="DI15" s="214" t="s">
        <v>54</v>
      </c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6"/>
      <c r="DX15" s="214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6"/>
      <c r="EM15" s="232" t="s">
        <v>54</v>
      </c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</row>
    <row r="16" spans="1:157" s="4" customFormat="1" ht="18.75">
      <c r="A16" s="239" t="s">
        <v>58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  <c r="AR16" s="59">
        <v>150</v>
      </c>
      <c r="AS16" s="229" t="s">
        <v>156</v>
      </c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1"/>
      <c r="BJ16" s="77"/>
      <c r="BK16" s="236">
        <f>SUM(CC16:FA16)</f>
        <v>0</v>
      </c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8"/>
      <c r="CC16" s="214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6"/>
      <c r="CR16" s="76" t="s">
        <v>54</v>
      </c>
      <c r="CS16" s="77"/>
      <c r="CT16" s="214" t="s">
        <v>54</v>
      </c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6"/>
      <c r="DI16" s="214" t="s">
        <v>54</v>
      </c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6"/>
      <c r="DX16" s="214" t="s">
        <v>54</v>
      </c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6"/>
      <c r="EM16" s="214" t="s">
        <v>54</v>
      </c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6"/>
    </row>
    <row r="17" spans="1:157" s="4" customFormat="1" ht="18.75">
      <c r="A17" s="233" t="s">
        <v>59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5"/>
      <c r="AR17" s="59">
        <v>160</v>
      </c>
      <c r="AS17" s="229" t="s">
        <v>156</v>
      </c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77"/>
      <c r="BK17" s="236">
        <f>SUM(CC17:FA17)</f>
        <v>1240000</v>
      </c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8"/>
      <c r="CC17" s="214" t="s">
        <v>54</v>
      </c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6"/>
      <c r="CR17" s="76" t="s">
        <v>54</v>
      </c>
      <c r="CS17" s="77" t="s">
        <v>54</v>
      </c>
      <c r="CT17" s="214" t="s">
        <v>54</v>
      </c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6"/>
      <c r="DI17" s="214" t="s">
        <v>54</v>
      </c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6"/>
      <c r="DX17" s="214">
        <v>1240000</v>
      </c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6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</row>
    <row r="18" spans="1:157" s="4" customFormat="1" ht="18.75">
      <c r="A18" s="233" t="s">
        <v>60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5"/>
      <c r="AR18" s="59">
        <v>180</v>
      </c>
      <c r="AS18" s="240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2"/>
      <c r="BJ18" s="80"/>
      <c r="BK18" s="214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  <c r="CC18" s="214" t="s">
        <v>54</v>
      </c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6"/>
      <c r="CR18" s="76" t="s">
        <v>54</v>
      </c>
      <c r="CS18" s="77" t="s">
        <v>54</v>
      </c>
      <c r="CT18" s="214" t="s">
        <v>54</v>
      </c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6"/>
      <c r="DI18" s="214" t="s">
        <v>54</v>
      </c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6"/>
      <c r="DX18" s="214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6"/>
      <c r="EM18" s="232" t="s">
        <v>54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</row>
    <row r="19" spans="1:157" s="4" customFormat="1" ht="18.75">
      <c r="A19" s="233" t="s">
        <v>61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5"/>
      <c r="AR19" s="59"/>
      <c r="AS19" s="240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2"/>
      <c r="BJ19" s="80"/>
      <c r="BK19" s="214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6"/>
      <c r="CC19" s="214" t="s">
        <v>54</v>
      </c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6"/>
      <c r="CR19" s="76" t="s">
        <v>54</v>
      </c>
      <c r="CS19" s="77" t="s">
        <v>54</v>
      </c>
      <c r="CT19" s="214" t="s">
        <v>54</v>
      </c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6"/>
      <c r="DI19" s="214" t="s">
        <v>54</v>
      </c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6"/>
      <c r="DX19" s="214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6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</row>
    <row r="20" spans="1:157" s="4" customFormat="1" ht="18.75">
      <c r="A20" s="233" t="s">
        <v>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5"/>
      <c r="AR20" s="59"/>
      <c r="AS20" s="240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2"/>
      <c r="BJ20" s="80"/>
      <c r="BK20" s="214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6"/>
      <c r="CC20" s="214" t="s">
        <v>54</v>
      </c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6"/>
      <c r="CR20" s="76" t="s">
        <v>54</v>
      </c>
      <c r="CS20" s="77" t="s">
        <v>54</v>
      </c>
      <c r="CT20" s="214" t="s">
        <v>54</v>
      </c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6"/>
      <c r="DI20" s="214" t="s">
        <v>54</v>
      </c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6"/>
      <c r="DX20" s="214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6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</row>
    <row r="21" spans="1:157" s="26" customFormat="1" ht="18.75">
      <c r="A21" s="243" t="s">
        <v>63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5"/>
      <c r="AR21" s="89">
        <v>200</v>
      </c>
      <c r="AS21" s="246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8"/>
      <c r="BJ21" s="90"/>
      <c r="BK21" s="249">
        <f>BK22+BK34+BK47+BK50+BK72</f>
        <v>5645016</v>
      </c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1"/>
      <c r="CC21" s="252">
        <f>CC22+CC34+CC47+CC50+CC74+CC75+CC73</f>
        <v>0</v>
      </c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4"/>
      <c r="CR21" s="87">
        <f>CR22+CR34+CR47+CR50+CR74+CR75+CR73</f>
        <v>4405016</v>
      </c>
      <c r="CS21" s="87">
        <f>CS22+CS34+CS47+CS50+CS74+CS75</f>
        <v>0</v>
      </c>
      <c r="CT21" s="253">
        <f>CT22+CT34+CT47+CT50</f>
        <v>0</v>
      </c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4"/>
      <c r="DI21" s="252">
        <f>DI22+DI34+DI47+DI50</f>
        <v>0</v>
      </c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4"/>
      <c r="DX21" s="252">
        <f>DX22+DX34+DX50+DX73+DV74</f>
        <v>1240000</v>
      </c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4"/>
      <c r="EM21" s="255">
        <v>0</v>
      </c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</row>
    <row r="22" spans="1:157" s="4" customFormat="1" ht="18.75">
      <c r="A22" s="239" t="s">
        <v>71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  <c r="AR22" s="59">
        <v>210</v>
      </c>
      <c r="AS22" s="240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2"/>
      <c r="BJ22" s="107">
        <v>210</v>
      </c>
      <c r="BK22" s="252">
        <f>CC22+CR22+CS22+CT22+DI22+DX22</f>
        <v>1969597</v>
      </c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  <c r="CC22" s="252">
        <f>CC23+CC26</f>
        <v>0</v>
      </c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4"/>
      <c r="CR22" s="85">
        <f>CR23+CR26</f>
        <v>1969597</v>
      </c>
      <c r="CS22" s="87">
        <f>CS23+CS26</f>
        <v>0</v>
      </c>
      <c r="CT22" s="253">
        <f>CT23+CT26</f>
        <v>0</v>
      </c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4"/>
      <c r="DI22" s="252">
        <f>DI23+DI26</f>
        <v>0</v>
      </c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4"/>
      <c r="DX22" s="252">
        <f>DX23+DX26</f>
        <v>0</v>
      </c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4"/>
      <c r="EM22" s="255">
        <f>EM23+EM26</f>
        <v>0</v>
      </c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</row>
    <row r="23" spans="1:157" s="4" customFormat="1" ht="33" customHeight="1">
      <c r="A23" s="226" t="s">
        <v>64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8"/>
      <c r="AR23" s="59">
        <v>211</v>
      </c>
      <c r="AS23" s="240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2"/>
      <c r="BJ23" s="107" t="s">
        <v>158</v>
      </c>
      <c r="BK23" s="252">
        <f aca="true" t="shared" si="0" ref="BK23:BK53">CC23+CR23+CS23+CT23+DI23+DX23</f>
        <v>1969597</v>
      </c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4"/>
      <c r="CC23" s="252">
        <f>SUM(CC24:CQ25)</f>
        <v>0</v>
      </c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4"/>
      <c r="CR23" s="87">
        <f>SUM(CR24:CR25)</f>
        <v>1969597</v>
      </c>
      <c r="CS23" s="86">
        <f>SUM(CS24:CS25)</f>
        <v>0</v>
      </c>
      <c r="CT23" s="253">
        <f>SUM(CT24:DH25)</f>
        <v>0</v>
      </c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4"/>
      <c r="DI23" s="252">
        <f>SUM(DI24:DW25)</f>
        <v>0</v>
      </c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4"/>
      <c r="DX23" s="252">
        <f>SUM(DX24:EL25)</f>
        <v>0</v>
      </c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4"/>
      <c r="EM23" s="255">
        <f>SUM(EM24:FA25)</f>
        <v>0</v>
      </c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</row>
    <row r="24" spans="1:157" s="4" customFormat="1" ht="18.75" customHeight="1">
      <c r="A24" s="239" t="s">
        <v>15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62"/>
      <c r="AS24" s="256">
        <v>111</v>
      </c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80" t="s">
        <v>162</v>
      </c>
      <c r="BK24" s="252">
        <f t="shared" si="0"/>
        <v>1512747</v>
      </c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  <c r="CC24" s="214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6"/>
      <c r="CR24" s="76">
        <v>1512747</v>
      </c>
      <c r="CS24" s="77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6"/>
      <c r="DI24" s="214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6"/>
      <c r="DX24" s="214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6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</row>
    <row r="25" spans="1:157" s="4" customFormat="1" ht="18.75">
      <c r="A25" s="239" t="s">
        <v>125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  <c r="AR25" s="62"/>
      <c r="AS25" s="256">
        <v>119</v>
      </c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8"/>
      <c r="BJ25" s="80" t="s">
        <v>163</v>
      </c>
      <c r="BK25" s="252">
        <f t="shared" si="0"/>
        <v>456850</v>
      </c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4"/>
      <c r="CC25" s="214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6"/>
      <c r="CR25" s="76">
        <v>456850</v>
      </c>
      <c r="CS25" s="77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6"/>
      <c r="DI25" s="214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6"/>
      <c r="DX25" s="214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6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</row>
    <row r="26" spans="1:157" s="4" customFormat="1" ht="24.75" customHeight="1">
      <c r="A26" s="226" t="s">
        <v>16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8"/>
      <c r="AR26" s="63"/>
      <c r="AS26" s="259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1"/>
      <c r="BJ26" s="91"/>
      <c r="BK26" s="262">
        <f t="shared" si="0"/>
        <v>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65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7"/>
      <c r="CR26" s="82"/>
      <c r="CS26" s="83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7"/>
      <c r="DI26" s="265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7"/>
      <c r="DX26" s="265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7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</row>
    <row r="27" spans="1:157" s="4" customFormat="1" ht="18.75" customHeight="1" hidden="1">
      <c r="A27" s="269" t="s">
        <v>65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56">
        <v>220</v>
      </c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80"/>
      <c r="BK27" s="252">
        <f t="shared" si="0"/>
        <v>0</v>
      </c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77"/>
      <c r="CS27" s="77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</row>
    <row r="28" spans="1:157" s="4" customFormat="1" ht="18.75" customHeight="1" hidden="1">
      <c r="A28" s="271" t="s">
        <v>66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3"/>
      <c r="AR28" s="6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81"/>
      <c r="BK28" s="252">
        <f t="shared" si="0"/>
        <v>0</v>
      </c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4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79"/>
      <c r="CS28" s="78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</row>
    <row r="29" spans="1:157" s="4" customFormat="1" ht="18.75" customHeight="1" hidden="1">
      <c r="A29" s="226" t="s">
        <v>27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8"/>
      <c r="AR29" s="62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80"/>
      <c r="BK29" s="252">
        <f t="shared" si="0"/>
        <v>0</v>
      </c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4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76"/>
      <c r="CS29" s="77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</row>
    <row r="30" spans="1:157" s="4" customFormat="1" ht="18.75" customHeight="1" hidden="1">
      <c r="A30" s="226" t="s">
        <v>67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8"/>
      <c r="AR30" s="62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80"/>
      <c r="BK30" s="252">
        <f t="shared" si="0"/>
        <v>0</v>
      </c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4"/>
      <c r="CC30" s="214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6"/>
      <c r="CR30" s="76"/>
      <c r="CS30" s="77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14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</row>
    <row r="31" spans="1:157" s="4" customFormat="1" ht="36.75" customHeight="1" hidden="1">
      <c r="A31" s="226" t="s">
        <v>68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8"/>
      <c r="AR31" s="62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80"/>
      <c r="BK31" s="252">
        <f t="shared" si="0"/>
        <v>0</v>
      </c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4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76"/>
      <c r="CS31" s="77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14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</row>
    <row r="32" spans="1:157" s="4" customFormat="1" ht="18.75" customHeight="1" hidden="1">
      <c r="A32" s="226" t="s">
        <v>28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8"/>
      <c r="AR32" s="62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80"/>
      <c r="BK32" s="252">
        <f t="shared" si="0"/>
        <v>0</v>
      </c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76"/>
      <c r="CS32" s="77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14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6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</row>
    <row r="33" spans="1:157" s="4" customFormat="1" ht="18.75" customHeight="1" hidden="1">
      <c r="A33" s="226" t="s">
        <v>28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8"/>
      <c r="AR33" s="62"/>
      <c r="AS33" s="256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8"/>
      <c r="BJ33" s="80"/>
      <c r="BK33" s="252">
        <f t="shared" si="0"/>
        <v>0</v>
      </c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4"/>
      <c r="CC33" s="214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6"/>
      <c r="CR33" s="76"/>
      <c r="CS33" s="77"/>
      <c r="CT33" s="214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6"/>
      <c r="DI33" s="214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6"/>
      <c r="DX33" s="214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6"/>
      <c r="EM33" s="214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6"/>
    </row>
    <row r="34" spans="1:157" s="4" customFormat="1" ht="33.75" customHeight="1">
      <c r="A34" s="226" t="s">
        <v>69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8"/>
      <c r="AR34" s="59">
        <v>230</v>
      </c>
      <c r="AS34" s="256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8"/>
      <c r="BJ34" s="107">
        <v>290</v>
      </c>
      <c r="BK34" s="252">
        <f>CC34+CR34+CS34+CT34+DI34+DX34</f>
        <v>885143</v>
      </c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  <c r="CC34" s="252">
        <f>SUM(CC36:CQ42)</f>
        <v>0</v>
      </c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4"/>
      <c r="CR34" s="87">
        <f>SUM(CR36:CR42)</f>
        <v>877143</v>
      </c>
      <c r="CS34" s="86">
        <f>SUM(CS36:CS42)</f>
        <v>0</v>
      </c>
      <c r="CT34" s="253">
        <f>SUM(CT36:DF42)</f>
        <v>0</v>
      </c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4"/>
      <c r="DI34" s="252">
        <f>SUM(DI36:DV42)</f>
        <v>0</v>
      </c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4"/>
      <c r="DX34" s="252">
        <f>SUM(DX36:EL42)</f>
        <v>8000</v>
      </c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4"/>
      <c r="EM34" s="255">
        <f>SUM(EM36:FA42)</f>
        <v>0</v>
      </c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</row>
    <row r="35" spans="1:157" s="4" customFormat="1" ht="15" customHeight="1">
      <c r="A35" s="226" t="s">
        <v>70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8"/>
      <c r="AR35" s="62"/>
      <c r="AS35" s="256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8"/>
      <c r="BJ35" s="80"/>
      <c r="BK35" s="277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9"/>
      <c r="CC35" s="214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6"/>
      <c r="CR35" s="76"/>
      <c r="CS35" s="77"/>
      <c r="CT35" s="214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6"/>
      <c r="DI35" s="214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6"/>
      <c r="DX35" s="214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6"/>
      <c r="EM35" s="214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6"/>
    </row>
    <row r="36" spans="1:157" s="4" customFormat="1" ht="29.25" customHeight="1">
      <c r="A36" s="280" t="s">
        <v>72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2"/>
      <c r="AR36" s="62"/>
      <c r="AS36" s="256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8"/>
      <c r="BJ36" s="80"/>
      <c r="BK36" s="252">
        <f t="shared" si="0"/>
        <v>0</v>
      </c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4"/>
      <c r="CC36" s="214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6"/>
      <c r="CR36" s="76"/>
      <c r="CS36" s="77"/>
      <c r="CT36" s="214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6"/>
      <c r="DI36" s="214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6"/>
      <c r="DX36" s="214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6"/>
      <c r="EM36" s="214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6"/>
    </row>
    <row r="37" spans="1:157" s="4" customFormat="1" ht="18.75">
      <c r="A37" s="226" t="s">
        <v>74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8"/>
      <c r="AR37" s="62"/>
      <c r="AS37" s="256">
        <v>831</v>
      </c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8"/>
      <c r="BJ37" s="107" t="s">
        <v>210</v>
      </c>
      <c r="BK37" s="252">
        <f t="shared" si="0"/>
        <v>0</v>
      </c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  <c r="CC37" s="214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6"/>
      <c r="CR37" s="77"/>
      <c r="CS37" s="76"/>
      <c r="CT37" s="214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6"/>
      <c r="DI37" s="214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6"/>
      <c r="DX37" s="214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6"/>
      <c r="EM37" s="214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6"/>
    </row>
    <row r="38" spans="1:157" s="4" customFormat="1" ht="18.75">
      <c r="A38" s="226" t="s">
        <v>157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8"/>
      <c r="AR38" s="62"/>
      <c r="AS38" s="256">
        <v>244</v>
      </c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8"/>
      <c r="BJ38" s="107" t="s">
        <v>211</v>
      </c>
      <c r="BK38" s="252">
        <f t="shared" si="0"/>
        <v>0</v>
      </c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4"/>
      <c r="CC38" s="214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6"/>
      <c r="CR38" s="77"/>
      <c r="CS38" s="76"/>
      <c r="CT38" s="214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6"/>
      <c r="DI38" s="214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6"/>
      <c r="DX38" s="214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6"/>
      <c r="EM38" s="214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6"/>
    </row>
    <row r="39" spans="1:157" s="4" customFormat="1" ht="18.75">
      <c r="A39" s="226" t="s">
        <v>185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8"/>
      <c r="AR39" s="62"/>
      <c r="AS39" s="256">
        <v>853</v>
      </c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8"/>
      <c r="BJ39" s="107" t="s">
        <v>212</v>
      </c>
      <c r="BK39" s="252">
        <f t="shared" si="0"/>
        <v>8000</v>
      </c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  <c r="CC39" s="214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6"/>
      <c r="CR39" s="77"/>
      <c r="CS39" s="76"/>
      <c r="CT39" s="214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6"/>
      <c r="DI39" s="214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6"/>
      <c r="DX39" s="214">
        <v>8000</v>
      </c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6"/>
      <c r="EM39" s="214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6"/>
    </row>
    <row r="40" spans="1:157" s="4" customFormat="1" ht="33" customHeight="1">
      <c r="A40" s="226" t="s">
        <v>73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8"/>
      <c r="AR40" s="62"/>
      <c r="AS40" s="256">
        <v>851</v>
      </c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8"/>
      <c r="BJ40" s="107" t="s">
        <v>213</v>
      </c>
      <c r="BK40" s="252">
        <f t="shared" si="0"/>
        <v>861628</v>
      </c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4"/>
      <c r="CC40" s="214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6"/>
      <c r="CR40" s="77">
        <v>861628</v>
      </c>
      <c r="CS40" s="76"/>
      <c r="CT40" s="214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6"/>
      <c r="DI40" s="214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214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6"/>
      <c r="EM40" s="214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6"/>
    </row>
    <row r="41" spans="1:157" s="4" customFormat="1" ht="18.75">
      <c r="A41" s="226" t="s">
        <v>183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8"/>
      <c r="AR41" s="62"/>
      <c r="AS41" s="256">
        <v>852</v>
      </c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8"/>
      <c r="BJ41" s="107" t="s">
        <v>213</v>
      </c>
      <c r="BK41" s="252">
        <f t="shared" si="0"/>
        <v>0</v>
      </c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4"/>
      <c r="CC41" s="214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6"/>
      <c r="CR41" s="77"/>
      <c r="CS41" s="76"/>
      <c r="CT41" s="214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6"/>
      <c r="DI41" s="214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214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6"/>
      <c r="EM41" s="214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6"/>
    </row>
    <row r="42" spans="1:157" s="4" customFormat="1" ht="18.75">
      <c r="A42" s="226" t="s">
        <v>184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8"/>
      <c r="AR42" s="62"/>
      <c r="AS42" s="256">
        <v>853</v>
      </c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8"/>
      <c r="BJ42" s="107" t="s">
        <v>213</v>
      </c>
      <c r="BK42" s="252">
        <f t="shared" si="0"/>
        <v>15515</v>
      </c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  <c r="CC42" s="214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6"/>
      <c r="CR42" s="77">
        <v>15515</v>
      </c>
      <c r="CS42" s="76"/>
      <c r="CT42" s="214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6"/>
      <c r="DI42" s="214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214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6"/>
      <c r="EM42" s="214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6"/>
    </row>
    <row r="43" spans="1:157" s="4" customFormat="1" ht="39" customHeight="1" hidden="1">
      <c r="A43" s="239" t="s">
        <v>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  <c r="AR43" s="59">
        <v>240</v>
      </c>
      <c r="AS43" s="256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8"/>
      <c r="BJ43" s="80"/>
      <c r="BK43" s="252">
        <f t="shared" si="0"/>
        <v>0</v>
      </c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4"/>
      <c r="CC43" s="214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6"/>
      <c r="CR43" s="76"/>
      <c r="CS43" s="77"/>
      <c r="CT43" s="214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6"/>
      <c r="DI43" s="214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6"/>
      <c r="DX43" s="214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6"/>
      <c r="EM43" s="7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6"/>
    </row>
    <row r="44" spans="1:157" s="4" customFormat="1" ht="18.75" hidden="1">
      <c r="A44" s="226" t="s">
        <v>70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8"/>
      <c r="AR44" s="62"/>
      <c r="AS44" s="256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8"/>
      <c r="BJ44" s="80"/>
      <c r="BK44" s="252">
        <f t="shared" si="0"/>
        <v>0</v>
      </c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4"/>
      <c r="CC44" s="214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6"/>
      <c r="CR44" s="76"/>
      <c r="CS44" s="77"/>
      <c r="CT44" s="214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6"/>
      <c r="DI44" s="214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6"/>
      <c r="DX44" s="214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6"/>
      <c r="EM44" s="7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6"/>
    </row>
    <row r="45" spans="1:157" s="4" customFormat="1" ht="39" customHeight="1" hidden="1">
      <c r="A45" s="239" t="s">
        <v>29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  <c r="AR45" s="62"/>
      <c r="AS45" s="256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8"/>
      <c r="BJ45" s="80"/>
      <c r="BK45" s="252">
        <f t="shared" si="0"/>
        <v>0</v>
      </c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4"/>
      <c r="CC45" s="214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6"/>
      <c r="CR45" s="76"/>
      <c r="CS45" s="77"/>
      <c r="CT45" s="214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6"/>
      <c r="DI45" s="214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6"/>
      <c r="DX45" s="214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6"/>
      <c r="EM45" s="7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6"/>
    </row>
    <row r="46" spans="1:157" s="4" customFormat="1" ht="57" customHeight="1" hidden="1">
      <c r="A46" s="239" t="s">
        <v>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6"/>
      <c r="AR46" s="62"/>
      <c r="AS46" s="256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8"/>
      <c r="BJ46" s="80"/>
      <c r="BK46" s="252">
        <f t="shared" si="0"/>
        <v>0</v>
      </c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  <c r="CC46" s="214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6"/>
      <c r="CR46" s="76"/>
      <c r="CS46" s="77"/>
      <c r="CT46" s="214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6"/>
      <c r="DI46" s="214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6"/>
      <c r="DX46" s="214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6"/>
      <c r="EM46" s="7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6"/>
    </row>
    <row r="47" spans="1:157" s="4" customFormat="1" ht="36" customHeight="1">
      <c r="A47" s="226" t="s">
        <v>76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8"/>
      <c r="AR47" s="59">
        <v>250</v>
      </c>
      <c r="AS47" s="256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8"/>
      <c r="BJ47" s="80"/>
      <c r="BK47" s="252">
        <f t="shared" si="0"/>
        <v>0</v>
      </c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4"/>
      <c r="CC47" s="252">
        <f>CC49</f>
        <v>0</v>
      </c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4"/>
      <c r="CR47" s="85">
        <f>CR49</f>
        <v>0</v>
      </c>
      <c r="CS47" s="87">
        <f>CS49</f>
        <v>0</v>
      </c>
      <c r="CT47" s="252">
        <f>CT49</f>
        <v>0</v>
      </c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4"/>
      <c r="DI47" s="252">
        <f>DI49</f>
        <v>0</v>
      </c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4"/>
      <c r="DX47" s="252">
        <f>DX49</f>
        <v>0</v>
      </c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4"/>
      <c r="EM47" s="252">
        <f>EM49</f>
        <v>0</v>
      </c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4"/>
    </row>
    <row r="48" spans="1:157" s="4" customFormat="1" ht="14.25" customHeight="1">
      <c r="A48" s="280" t="s">
        <v>70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2"/>
      <c r="AR48" s="62"/>
      <c r="AS48" s="256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8"/>
      <c r="BJ48" s="80"/>
      <c r="BK48" s="277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9"/>
      <c r="CC48" s="214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6"/>
      <c r="CR48" s="76"/>
      <c r="CS48" s="77"/>
      <c r="CT48" s="214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6"/>
      <c r="DI48" s="214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6"/>
      <c r="DX48" s="214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6"/>
      <c r="EM48" s="214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6"/>
    </row>
    <row r="49" spans="1:157" s="4" customFormat="1" ht="18.75">
      <c r="A49" s="226" t="s">
        <v>28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8"/>
      <c r="AR49" s="62"/>
      <c r="AS49" s="270">
        <v>244</v>
      </c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107" t="s">
        <v>213</v>
      </c>
      <c r="BK49" s="252">
        <f>CC49+CR49+CS49+CT49+DI49+DX49</f>
        <v>0</v>
      </c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4"/>
      <c r="CC49" s="214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6"/>
      <c r="CR49" s="76"/>
      <c r="CS49" s="77"/>
      <c r="CT49" s="214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6"/>
      <c r="DI49" s="214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6"/>
      <c r="DX49" s="214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6"/>
      <c r="EM49" s="214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6"/>
    </row>
    <row r="50" spans="1:157" s="4" customFormat="1" ht="37.5" customHeight="1">
      <c r="A50" s="243" t="s">
        <v>77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5"/>
      <c r="AR50" s="89">
        <v>260</v>
      </c>
      <c r="AS50" s="246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8"/>
      <c r="BJ50" s="90"/>
      <c r="BK50" s="252">
        <f>CC50+CR50+CS50+CT50+DI50+DX50</f>
        <v>2780656</v>
      </c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4"/>
      <c r="CC50" s="252">
        <f>CC52+CC53+CC54+CC55+CC56+CC61+CC62+CC65</f>
        <v>0</v>
      </c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4"/>
      <c r="CR50" s="85">
        <f>CR52+CR53+CR54+CR55+CR56+CR61+CR62+CR65</f>
        <v>1548656</v>
      </c>
      <c r="CS50" s="87">
        <f>CS52+CS53+CS54+CS55+CS56+CS61+CS62+CS65</f>
        <v>0</v>
      </c>
      <c r="CT50" s="252">
        <f>CT52+CT53+CT54+CT55+CT56+CT61+CT62+CT65</f>
        <v>0</v>
      </c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4"/>
      <c r="DI50" s="252">
        <f>DI52+DI53+DI54+DI55+DI56+DI61+DI62+DI65</f>
        <v>0</v>
      </c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4"/>
      <c r="DX50" s="252">
        <f>DX52+DX53+DX54+DX55+DX56+DX61+DX62+DX65</f>
        <v>1232000</v>
      </c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4"/>
      <c r="EM50" s="252">
        <f>EM52+EM53+EM54+EM55+EM56+EM61+EM62+EM65</f>
        <v>0</v>
      </c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4"/>
    </row>
    <row r="51" spans="1:157" s="4" customFormat="1" ht="15" customHeight="1">
      <c r="A51" s="226" t="s">
        <v>70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8"/>
      <c r="AR51" s="62"/>
      <c r="AS51" s="240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2"/>
      <c r="BJ51" s="80"/>
      <c r="BK51" s="277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9"/>
      <c r="CC51" s="214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6"/>
      <c r="CR51" s="76"/>
      <c r="CS51" s="77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6"/>
      <c r="DI51" s="214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6"/>
      <c r="DX51" s="214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6"/>
      <c r="EM51" s="283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5"/>
    </row>
    <row r="52" spans="1:157" s="4" customFormat="1" ht="18.75">
      <c r="A52" s="239" t="s">
        <v>17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  <c r="AR52" s="62"/>
      <c r="AS52" s="256">
        <v>244</v>
      </c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8"/>
      <c r="BJ52" s="80" t="s">
        <v>164</v>
      </c>
      <c r="BK52" s="252">
        <f t="shared" si="0"/>
        <v>41000</v>
      </c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4"/>
      <c r="CC52" s="214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6"/>
      <c r="CR52" s="76">
        <v>31000</v>
      </c>
      <c r="CS52" s="77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6"/>
      <c r="DI52" s="214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6"/>
      <c r="DX52" s="214">
        <v>10000</v>
      </c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6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</row>
    <row r="53" spans="1:157" s="4" customFormat="1" ht="18.75">
      <c r="A53" s="239" t="s">
        <v>18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  <c r="AR53" s="62"/>
      <c r="AS53" s="256">
        <v>244</v>
      </c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8"/>
      <c r="BJ53" s="80" t="s">
        <v>165</v>
      </c>
      <c r="BK53" s="252">
        <f t="shared" si="0"/>
        <v>2000</v>
      </c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4"/>
      <c r="CC53" s="214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6"/>
      <c r="CR53" s="76"/>
      <c r="CS53" s="77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6"/>
      <c r="DI53" s="214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6"/>
      <c r="DX53" s="214">
        <v>2000</v>
      </c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6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</row>
    <row r="54" spans="1:157" s="4" customFormat="1" ht="18.75">
      <c r="A54" s="239" t="s">
        <v>19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  <c r="AR54" s="62"/>
      <c r="AS54" s="256">
        <v>244</v>
      </c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8"/>
      <c r="BJ54" s="80" t="s">
        <v>166</v>
      </c>
      <c r="BK54" s="252">
        <f>CC54+CR54+CS54+CT54+DI54+DX54</f>
        <v>927890</v>
      </c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  <c r="CC54" s="214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6"/>
      <c r="CR54" s="76">
        <v>927890</v>
      </c>
      <c r="CS54" s="77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6"/>
      <c r="DI54" s="214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6"/>
      <c r="DX54" s="214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6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</row>
    <row r="55" spans="1:157" s="4" customFormat="1" ht="18.75">
      <c r="A55" s="239" t="s">
        <v>20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6"/>
      <c r="AR55" s="62"/>
      <c r="AS55" s="270">
        <v>244</v>
      </c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80" t="s">
        <v>167</v>
      </c>
      <c r="BK55" s="252">
        <f aca="true" t="shared" si="1" ref="BK55:BK84">CC55+CR55+CS55+CT55+DI55+DX55</f>
        <v>0</v>
      </c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4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77"/>
      <c r="CS55" s="77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</row>
    <row r="56" spans="1:157" s="4" customFormat="1" ht="18.75">
      <c r="A56" s="239" t="s">
        <v>78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6"/>
      <c r="AR56" s="62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107">
        <v>225</v>
      </c>
      <c r="BK56" s="252">
        <f t="shared" si="1"/>
        <v>534714</v>
      </c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4"/>
      <c r="CC56" s="286">
        <f>SUM(CC58:CQ59)</f>
        <v>0</v>
      </c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88">
        <f>SUM(CR57:CR59)</f>
        <v>104814</v>
      </c>
      <c r="CS56" s="88">
        <f>SUM(CS57:CS59)</f>
        <v>0</v>
      </c>
      <c r="CT56" s="286">
        <f>SUM(CT57:DH59)</f>
        <v>0</v>
      </c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>
        <f>SUM(DI57:DW59)</f>
        <v>0</v>
      </c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7">
        <f>SUM(DX57:EL59)</f>
        <v>429900</v>
      </c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9"/>
      <c r="EM56" s="287">
        <f>SUM(EM57:FA59)</f>
        <v>0</v>
      </c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9"/>
    </row>
    <row r="57" spans="1:157" s="4" customFormat="1" ht="18.75">
      <c r="A57" s="239" t="s">
        <v>78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6"/>
      <c r="AR57" s="62"/>
      <c r="AS57" s="270">
        <v>244</v>
      </c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80" t="s">
        <v>174</v>
      </c>
      <c r="BK57" s="287">
        <f t="shared" si="1"/>
        <v>134714</v>
      </c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9"/>
      <c r="CC57" s="214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6"/>
      <c r="CR57" s="77">
        <v>104814</v>
      </c>
      <c r="CS57" s="77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14">
        <v>29900</v>
      </c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6"/>
      <c r="EM57" s="214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6"/>
    </row>
    <row r="58" spans="1:157" s="4" customFormat="1" ht="18.75">
      <c r="A58" s="239" t="s">
        <v>187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  <c r="AR58" s="62"/>
      <c r="AS58" s="270">
        <v>243</v>
      </c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80" t="s">
        <v>175</v>
      </c>
      <c r="BK58" s="287">
        <f t="shared" si="1"/>
        <v>0</v>
      </c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9"/>
      <c r="CC58" s="214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6"/>
      <c r="CR58" s="77"/>
      <c r="CS58" s="77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14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6"/>
      <c r="EM58" s="214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6"/>
    </row>
    <row r="59" spans="1:157" s="4" customFormat="1" ht="18.75">
      <c r="A59" s="239" t="s">
        <v>186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  <c r="AR59" s="62"/>
      <c r="AS59" s="270">
        <v>244</v>
      </c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80" t="s">
        <v>173</v>
      </c>
      <c r="BK59" s="287">
        <f t="shared" si="1"/>
        <v>400000</v>
      </c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9"/>
      <c r="CC59" s="214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6"/>
      <c r="CR59" s="77"/>
      <c r="CS59" s="77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14">
        <v>400000</v>
      </c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6"/>
      <c r="EM59" s="214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6"/>
    </row>
    <row r="60" spans="1:157" s="4" customFormat="1" ht="18" customHeight="1">
      <c r="A60" s="239" t="s">
        <v>21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  <c r="AR60" s="62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107">
        <v>226</v>
      </c>
      <c r="BK60" s="252">
        <f>CC60+CR60+CS60+CT60+DI60+DX60</f>
        <v>444456</v>
      </c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4"/>
      <c r="CC60" s="286">
        <f>SUM(CC62:CQ63)</f>
        <v>0</v>
      </c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88">
        <f>SUM(CR61:CR63)</f>
        <v>86456</v>
      </c>
      <c r="CS60" s="88">
        <f>SUM(CS61:CS63)</f>
        <v>0</v>
      </c>
      <c r="CT60" s="286">
        <f>SUM(CT61:DH63)</f>
        <v>0</v>
      </c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>
        <f>SUM(DI61:DW63)</f>
        <v>0</v>
      </c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7">
        <f>DX61</f>
        <v>358000</v>
      </c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9"/>
      <c r="EM60" s="287">
        <f>SUM(EM61:FA63)</f>
        <v>0</v>
      </c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9"/>
    </row>
    <row r="61" spans="1:157" s="4" customFormat="1" ht="18.75">
      <c r="A61" s="239" t="s">
        <v>21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  <c r="AR61" s="62"/>
      <c r="AS61" s="270">
        <v>244</v>
      </c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80" t="s">
        <v>168</v>
      </c>
      <c r="BK61" s="287">
        <f t="shared" si="1"/>
        <v>444456</v>
      </c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9"/>
      <c r="CC61" s="214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6"/>
      <c r="CR61" s="77">
        <v>86456</v>
      </c>
      <c r="CS61" s="77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>
        <v>358000</v>
      </c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</row>
    <row r="62" spans="1:157" s="4" customFormat="1" ht="18.75">
      <c r="A62" s="239" t="s">
        <v>22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65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107">
        <v>310</v>
      </c>
      <c r="BK62" s="252">
        <f t="shared" si="1"/>
        <v>150000</v>
      </c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4"/>
      <c r="CC62" s="286">
        <f>SUM(CC63:CQ64)</f>
        <v>0</v>
      </c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88">
        <f>SUM(CR63:CR64)</f>
        <v>0</v>
      </c>
      <c r="CS62" s="88">
        <f>SUM(CS63:CS64)</f>
        <v>0</v>
      </c>
      <c r="CT62" s="286">
        <f>SUM(CT63:DF64)</f>
        <v>0</v>
      </c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>
        <f>SUM(DI63:DW64)</f>
        <v>0</v>
      </c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7">
        <f>SUM(DX63:EL64)</f>
        <v>150000</v>
      </c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9"/>
      <c r="EM62" s="287">
        <f>SUM(EM63:FA64)</f>
        <v>0</v>
      </c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9"/>
    </row>
    <row r="63" spans="1:157" s="4" customFormat="1" ht="18.75">
      <c r="A63" s="239" t="s">
        <v>22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65"/>
      <c r="AS63" s="270">
        <v>244</v>
      </c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80" t="s">
        <v>169</v>
      </c>
      <c r="BK63" s="287">
        <f t="shared" si="1"/>
        <v>50000</v>
      </c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9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77"/>
      <c r="CS63" s="77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>
        <v>50000</v>
      </c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14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6"/>
    </row>
    <row r="64" spans="1:157" s="4" customFormat="1" ht="18.75">
      <c r="A64" s="239" t="s">
        <v>22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65"/>
      <c r="AS64" s="270">
        <v>244</v>
      </c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80" t="s">
        <v>170</v>
      </c>
      <c r="BK64" s="287">
        <f t="shared" si="1"/>
        <v>100000</v>
      </c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9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77"/>
      <c r="CS64" s="77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>
        <v>100000</v>
      </c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14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6"/>
    </row>
    <row r="65" spans="1:157" s="4" customFormat="1" ht="19.5" customHeight="1">
      <c r="A65" s="239" t="s">
        <v>23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  <c r="AR65" s="62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107" t="s">
        <v>188</v>
      </c>
      <c r="BK65" s="252">
        <f t="shared" si="1"/>
        <v>680596</v>
      </c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4"/>
      <c r="CC65" s="255">
        <f>SUM(CC66:CQ71)</f>
        <v>0</v>
      </c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87">
        <f>SUM(CR66:CR71)</f>
        <v>398496</v>
      </c>
      <c r="CS65" s="87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>
        <f>SUM(DX66:EL71)</f>
        <v>282100</v>
      </c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2">
        <f>SUM(EM66:FA71)</f>
        <v>0</v>
      </c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4"/>
    </row>
    <row r="66" spans="1:157" s="4" customFormat="1" ht="19.5" customHeight="1">
      <c r="A66" s="239" t="s">
        <v>177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  <c r="AR66" s="62"/>
      <c r="AS66" s="270">
        <v>244</v>
      </c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108" t="s">
        <v>204</v>
      </c>
      <c r="BK66" s="287">
        <f t="shared" si="1"/>
        <v>10000</v>
      </c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9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77">
        <v>10000</v>
      </c>
      <c r="CS66" s="77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14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6"/>
    </row>
    <row r="67" spans="1:157" s="4" customFormat="1" ht="19.5" customHeight="1">
      <c r="A67" s="239" t="s">
        <v>178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6"/>
      <c r="AR67" s="62"/>
      <c r="AS67" s="270">
        <v>244</v>
      </c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108" t="s">
        <v>205</v>
      </c>
      <c r="BK67" s="287">
        <f t="shared" si="1"/>
        <v>260496</v>
      </c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9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77">
        <v>260496</v>
      </c>
      <c r="CS67" s="77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14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6"/>
    </row>
    <row r="68" spans="1:157" s="4" customFormat="1" ht="19.5" customHeight="1">
      <c r="A68" s="239" t="s">
        <v>179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62"/>
      <c r="AS68" s="270">
        <v>244</v>
      </c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108" t="s">
        <v>206</v>
      </c>
      <c r="BK68" s="287">
        <f t="shared" si="1"/>
        <v>100000</v>
      </c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9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77">
        <v>50000</v>
      </c>
      <c r="CS68" s="77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>
        <v>50000</v>
      </c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14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6"/>
    </row>
    <row r="69" spans="1:157" s="4" customFormat="1" ht="19.5" customHeight="1">
      <c r="A69" s="239" t="s">
        <v>180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6"/>
      <c r="AR69" s="62"/>
      <c r="AS69" s="270">
        <v>244</v>
      </c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108" t="s">
        <v>207</v>
      </c>
      <c r="BK69" s="287">
        <f t="shared" si="1"/>
        <v>40000</v>
      </c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9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77"/>
      <c r="CS69" s="77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>
        <v>40000</v>
      </c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14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6"/>
    </row>
    <row r="70" spans="1:157" s="4" customFormat="1" ht="19.5" customHeight="1">
      <c r="A70" s="239" t="s">
        <v>181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6"/>
      <c r="AR70" s="65"/>
      <c r="AS70" s="270">
        <v>244</v>
      </c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108" t="s">
        <v>208</v>
      </c>
      <c r="BK70" s="287">
        <f t="shared" si="1"/>
        <v>270100</v>
      </c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9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77">
        <v>78000</v>
      </c>
      <c r="CS70" s="77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2"/>
      <c r="DW70" s="232"/>
      <c r="DX70" s="232">
        <v>192100</v>
      </c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14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6"/>
    </row>
    <row r="71" spans="1:157" s="4" customFormat="1" ht="19.5" customHeight="1">
      <c r="A71" s="239" t="s">
        <v>182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6"/>
      <c r="AR71" s="62"/>
      <c r="AS71" s="270">
        <v>244</v>
      </c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108" t="s">
        <v>209</v>
      </c>
      <c r="BK71" s="287">
        <f t="shared" si="1"/>
        <v>0</v>
      </c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9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77"/>
      <c r="CS71" s="77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14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6"/>
    </row>
    <row r="72" spans="1:157" s="4" customFormat="1" ht="19.5" customHeight="1">
      <c r="A72" s="239" t="s">
        <v>16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6"/>
      <c r="AR72" s="62"/>
      <c r="AS72" s="256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8"/>
      <c r="BG72" s="107"/>
      <c r="BH72" s="107"/>
      <c r="BI72" s="107"/>
      <c r="BJ72" s="107">
        <v>266</v>
      </c>
      <c r="BK72" s="252">
        <f t="shared" si="1"/>
        <v>9620</v>
      </c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4"/>
      <c r="CC72" s="287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9"/>
      <c r="CR72" s="88">
        <f>SUM(CR73:CR74)</f>
        <v>9620</v>
      </c>
      <c r="CS72" s="88">
        <f>SUM(CS73:CS74)</f>
        <v>0</v>
      </c>
      <c r="CT72" s="287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9"/>
      <c r="DF72" s="88"/>
      <c r="DG72" s="88"/>
      <c r="DH72" s="88"/>
      <c r="DI72" s="287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124"/>
      <c r="DW72" s="88"/>
      <c r="DX72" s="287">
        <f>SUM(DI73:EL74)</f>
        <v>0</v>
      </c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9"/>
      <c r="EM72" s="287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9"/>
    </row>
    <row r="73" spans="1:157" s="4" customFormat="1" ht="19.5" customHeight="1">
      <c r="A73" s="239" t="s">
        <v>171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  <c r="AR73" s="62"/>
      <c r="AS73" s="256">
        <v>112</v>
      </c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8"/>
      <c r="BG73" s="107"/>
      <c r="BH73" s="107"/>
      <c r="BI73" s="107"/>
      <c r="BJ73" s="80" t="s">
        <v>176</v>
      </c>
      <c r="BK73" s="287">
        <f t="shared" si="1"/>
        <v>0</v>
      </c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9"/>
      <c r="CC73" s="214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6"/>
      <c r="CR73" s="77"/>
      <c r="CS73" s="77"/>
      <c r="CT73" s="290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2"/>
      <c r="DF73" s="109"/>
      <c r="DG73" s="109"/>
      <c r="DH73" s="109"/>
      <c r="DI73" s="290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16"/>
      <c r="DW73" s="77"/>
      <c r="DX73" s="214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6"/>
      <c r="EM73" s="214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6"/>
    </row>
    <row r="74" spans="1:157" s="4" customFormat="1" ht="19.5" customHeight="1">
      <c r="A74" s="239" t="s">
        <v>172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6"/>
      <c r="AR74" s="62"/>
      <c r="AS74" s="256">
        <v>111</v>
      </c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8"/>
      <c r="BG74" s="107"/>
      <c r="BH74" s="107"/>
      <c r="BI74" s="107"/>
      <c r="BJ74" s="80" t="s">
        <v>176</v>
      </c>
      <c r="BK74" s="287">
        <f t="shared" si="1"/>
        <v>9620</v>
      </c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9"/>
      <c r="CC74" s="214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6"/>
      <c r="CR74" s="77">
        <v>9620</v>
      </c>
      <c r="CS74" s="75"/>
      <c r="CT74" s="214"/>
      <c r="CU74" s="293"/>
      <c r="CV74" s="293"/>
      <c r="CW74" s="293"/>
      <c r="CX74" s="293"/>
      <c r="CY74" s="293"/>
      <c r="CZ74" s="293"/>
      <c r="DA74" s="293"/>
      <c r="DB74" s="293"/>
      <c r="DC74" s="293"/>
      <c r="DD74" s="293"/>
      <c r="DE74" s="294"/>
      <c r="DF74" s="84"/>
      <c r="DG74" s="77"/>
      <c r="DH74" s="75"/>
      <c r="DI74" s="214"/>
      <c r="DJ74" s="293"/>
      <c r="DK74" s="293"/>
      <c r="DL74" s="293"/>
      <c r="DM74" s="293"/>
      <c r="DN74" s="293"/>
      <c r="DO74" s="293"/>
      <c r="DP74" s="293"/>
      <c r="DQ74" s="293"/>
      <c r="DR74" s="293"/>
      <c r="DS74" s="293"/>
      <c r="DT74" s="293"/>
      <c r="DU74" s="294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6"/>
      <c r="EM74" s="214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6"/>
    </row>
    <row r="75" spans="1:157" s="4" customFormat="1" ht="37.5" customHeight="1">
      <c r="A75" s="239" t="s">
        <v>43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6"/>
      <c r="AR75" s="59">
        <v>300</v>
      </c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80"/>
      <c r="BK75" s="252">
        <f t="shared" si="1"/>
        <v>0</v>
      </c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4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77"/>
      <c r="CS75" s="77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14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6"/>
    </row>
    <row r="76" spans="1:157" s="4" customFormat="1" ht="15" customHeight="1">
      <c r="A76" s="296" t="s">
        <v>1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8"/>
      <c r="AR76" s="62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80"/>
      <c r="BK76" s="277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9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77"/>
      <c r="CS76" s="77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</row>
    <row r="77" spans="1:157" s="4" customFormat="1" ht="18.75">
      <c r="A77" s="239" t="s">
        <v>79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  <c r="AR77" s="59">
        <v>310</v>
      </c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80"/>
      <c r="BK77" s="252">
        <f t="shared" si="1"/>
        <v>0</v>
      </c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4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77"/>
      <c r="CS77" s="77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  <c r="DW77" s="214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</row>
    <row r="78" spans="1:157" s="4" customFormat="1" ht="18.75">
      <c r="A78" s="239" t="s">
        <v>80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  <c r="AR78" s="59">
        <v>320</v>
      </c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80"/>
      <c r="BK78" s="252">
        <f t="shared" si="1"/>
        <v>0</v>
      </c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4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77"/>
      <c r="CS78" s="77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0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32"/>
      <c r="EO78" s="232"/>
      <c r="EP78" s="232"/>
      <c r="EQ78" s="232"/>
      <c r="ER78" s="232"/>
      <c r="ES78" s="232"/>
      <c r="ET78" s="232"/>
      <c r="EU78" s="232"/>
      <c r="EV78" s="232"/>
      <c r="EW78" s="232"/>
      <c r="EX78" s="232"/>
      <c r="EY78" s="232"/>
      <c r="EZ78" s="232"/>
      <c r="FA78" s="232"/>
    </row>
    <row r="79" spans="1:157" s="4" customFormat="1" ht="18.75">
      <c r="A79" s="239" t="s">
        <v>81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6"/>
      <c r="AR79" s="59">
        <v>400</v>
      </c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80"/>
      <c r="BK79" s="252">
        <f t="shared" si="1"/>
        <v>0</v>
      </c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4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77"/>
      <c r="CS79" s="77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14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14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6"/>
      <c r="EM79" s="214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6"/>
    </row>
    <row r="80" spans="1:157" s="4" customFormat="1" ht="18.75">
      <c r="A80" s="239" t="s">
        <v>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  <c r="AR80" s="62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80"/>
      <c r="BK80" s="277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9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77"/>
      <c r="CS80" s="77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14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32"/>
      <c r="EO80" s="232"/>
      <c r="EP80" s="232"/>
      <c r="EQ80" s="232"/>
      <c r="ER80" s="232"/>
      <c r="ES80" s="232"/>
      <c r="ET80" s="232"/>
      <c r="EU80" s="232"/>
      <c r="EV80" s="232"/>
      <c r="EW80" s="232"/>
      <c r="EX80" s="232"/>
      <c r="EY80" s="232"/>
      <c r="EZ80" s="232"/>
      <c r="FA80" s="232"/>
    </row>
    <row r="81" spans="1:157" s="4" customFormat="1" ht="18.75">
      <c r="A81" s="239" t="s">
        <v>82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/>
      <c r="AR81" s="59">
        <v>410</v>
      </c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80"/>
      <c r="BK81" s="252">
        <f t="shared" si="1"/>
        <v>0</v>
      </c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4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77"/>
      <c r="CS81" s="77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</row>
    <row r="82" spans="1:157" s="4" customFormat="1" ht="18.75">
      <c r="A82" s="239" t="s">
        <v>83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  <c r="AR82" s="59">
        <v>420</v>
      </c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80"/>
      <c r="BK82" s="252">
        <f t="shared" si="1"/>
        <v>0</v>
      </c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4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77"/>
      <c r="CS82" s="77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32"/>
      <c r="EO82" s="232"/>
      <c r="EP82" s="232"/>
      <c r="EQ82" s="232"/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</row>
    <row r="83" spans="1:157" s="4" customFormat="1" ht="18.75">
      <c r="A83" s="239" t="s">
        <v>84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6"/>
      <c r="AR83" s="59">
        <v>500</v>
      </c>
      <c r="AS83" s="214" t="s">
        <v>54</v>
      </c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6"/>
      <c r="BJ83" s="77" t="s">
        <v>54</v>
      </c>
      <c r="BK83" s="252">
        <f t="shared" si="1"/>
        <v>0</v>
      </c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4"/>
      <c r="CC83" s="214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6"/>
      <c r="CR83" s="76"/>
      <c r="CS83" s="77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6"/>
      <c r="DI83" s="214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6"/>
      <c r="DX83" s="214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6"/>
      <c r="EM83" s="214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6"/>
    </row>
    <row r="84" spans="1:157" s="4" customFormat="1" ht="18.75">
      <c r="A84" s="239" t="s">
        <v>85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6"/>
      <c r="AR84" s="59">
        <v>600</v>
      </c>
      <c r="AS84" s="214" t="s">
        <v>54</v>
      </c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6"/>
      <c r="BJ84" s="77" t="s">
        <v>54</v>
      </c>
      <c r="BK84" s="252">
        <f t="shared" si="1"/>
        <v>0</v>
      </c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4"/>
      <c r="CC84" s="214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6"/>
      <c r="CR84" s="76"/>
      <c r="CS84" s="77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6"/>
      <c r="DI84" s="214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6"/>
      <c r="DX84" s="214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6"/>
      <c r="EM84" s="214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6"/>
    </row>
  </sheetData>
  <sheetProtection/>
  <mergeCells count="617">
    <mergeCell ref="DX84:EL84"/>
    <mergeCell ref="EM84:FA84"/>
    <mergeCell ref="A84:AQ84"/>
    <mergeCell ref="AS84:BI84"/>
    <mergeCell ref="BK84:CB84"/>
    <mergeCell ref="CC84:CQ84"/>
    <mergeCell ref="CT84:DH84"/>
    <mergeCell ref="DI84:DW84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F74"/>
    <mergeCell ref="BK74:CB74"/>
    <mergeCell ref="CC74:CQ74"/>
    <mergeCell ref="CT74:DE74"/>
    <mergeCell ref="DI74:DU74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2:AQ72"/>
    <mergeCell ref="AS72:BF72"/>
    <mergeCell ref="BK72:CB72"/>
    <mergeCell ref="CC72:CQ72"/>
    <mergeCell ref="CT72:DE72"/>
    <mergeCell ref="DI72:DU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4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22" sqref="CC22:CQ2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8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95" t="s">
        <v>112</v>
      </c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</row>
    <row r="3" spans="131:156" ht="15"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</row>
    <row r="4" spans="1:142" s="3" customFormat="1" ht="28.5" customHeight="1">
      <c r="A4" s="196" t="s">
        <v>215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9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 t="s">
        <v>46</v>
      </c>
      <c r="AS6" s="200" t="s">
        <v>47</v>
      </c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 t="s">
        <v>48</v>
      </c>
      <c r="BK6" s="202" t="s">
        <v>203</v>
      </c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4"/>
    </row>
    <row r="7" spans="1:157" ht="16.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1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 t="s">
        <v>34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 t="s">
        <v>49</v>
      </c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</row>
    <row r="8" spans="1:157" ht="91.5" customHeight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 t="s">
        <v>149</v>
      </c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 t="s">
        <v>140</v>
      </c>
      <c r="CS8" s="200" t="s">
        <v>159</v>
      </c>
      <c r="CT8" s="200" t="s">
        <v>50</v>
      </c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1" t="s">
        <v>55</v>
      </c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0" t="s">
        <v>51</v>
      </c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</row>
    <row r="9" spans="1:157" ht="110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1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0" t="s">
        <v>52</v>
      </c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2" t="s">
        <v>53</v>
      </c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4"/>
    </row>
    <row r="10" spans="1:157" s="2" customFormat="1" ht="15.75" customHeight="1">
      <c r="A10" s="205">
        <v>1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7"/>
      <c r="AR10" s="93">
        <v>2</v>
      </c>
      <c r="AS10" s="205">
        <v>3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7"/>
      <c r="BJ10" s="94">
        <v>4</v>
      </c>
      <c r="BK10" s="205">
        <v>5</v>
      </c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7"/>
      <c r="CC10" s="205">
        <v>6</v>
      </c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92">
        <v>7</v>
      </c>
      <c r="CS10" s="94">
        <v>8</v>
      </c>
      <c r="CT10" s="205">
        <v>9</v>
      </c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208">
        <v>10</v>
      </c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10"/>
      <c r="DX10" s="208">
        <v>11</v>
      </c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10"/>
      <c r="EM10" s="208">
        <v>12</v>
      </c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10"/>
    </row>
    <row r="11" spans="1:157" s="4" customFormat="1" ht="18.75">
      <c r="A11" s="211" t="s">
        <v>14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3"/>
      <c r="AR11" s="59">
        <v>100</v>
      </c>
      <c r="AS11" s="214" t="s">
        <v>54</v>
      </c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6"/>
      <c r="BJ11" s="77" t="s">
        <v>54</v>
      </c>
      <c r="BK11" s="217">
        <f>SUM(CC11:FA11)</f>
        <v>5645016</v>
      </c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9"/>
      <c r="CC11" s="217">
        <f>CC14</f>
        <v>0</v>
      </c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9"/>
      <c r="CR11" s="122">
        <f>CR14</f>
        <v>4405016</v>
      </c>
      <c r="CS11" s="125">
        <f>CS12</f>
        <v>0</v>
      </c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1"/>
      <c r="DI11" s="214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6"/>
      <c r="DX11" s="217">
        <f>DX14+DX17</f>
        <v>1240000</v>
      </c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9"/>
      <c r="EM11" s="222">
        <f>EM14</f>
        <v>0</v>
      </c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1"/>
    </row>
    <row r="12" spans="1:157" s="4" customFormat="1" ht="15.75" customHeight="1">
      <c r="A12" s="223" t="s">
        <v>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5"/>
      <c r="AR12" s="62"/>
      <c r="AS12" s="214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  <c r="BJ12" s="77"/>
      <c r="BK12" s="214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6"/>
      <c r="CC12" s="222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1"/>
      <c r="CR12" s="73"/>
      <c r="CS12" s="74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6"/>
      <c r="DI12" s="214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6"/>
      <c r="DX12" s="222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1"/>
      <c r="EM12" s="222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1"/>
    </row>
    <row r="13" spans="1:157" s="4" customFormat="1" ht="51.75" customHeight="1">
      <c r="A13" s="226" t="s">
        <v>150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8"/>
      <c r="AR13" s="59">
        <v>110</v>
      </c>
      <c r="AS13" s="229" t="s">
        <v>154</v>
      </c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1"/>
      <c r="BJ13" s="77"/>
      <c r="BK13" s="214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6"/>
      <c r="CC13" s="214" t="s">
        <v>54</v>
      </c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6"/>
      <c r="CR13" s="76" t="s">
        <v>54</v>
      </c>
      <c r="CS13" s="77" t="s">
        <v>54</v>
      </c>
      <c r="CT13" s="215" t="s">
        <v>54</v>
      </c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6"/>
      <c r="DI13" s="214" t="s">
        <v>54</v>
      </c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6"/>
      <c r="DX13" s="214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6"/>
      <c r="EM13" s="232" t="s">
        <v>54</v>
      </c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</row>
    <row r="14" spans="1:157" s="4" customFormat="1" ht="18.75">
      <c r="A14" s="233" t="s">
        <v>56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5"/>
      <c r="AR14" s="59">
        <v>120</v>
      </c>
      <c r="AS14" s="229" t="s">
        <v>155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1"/>
      <c r="BJ14" s="77"/>
      <c r="BK14" s="236">
        <f>SUM(CC14:FA14)</f>
        <v>4405016</v>
      </c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8"/>
      <c r="CC14" s="214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6"/>
      <c r="CR14" s="123">
        <f>CR21-CR84</f>
        <v>4405016</v>
      </c>
      <c r="CS14" s="77" t="s">
        <v>54</v>
      </c>
      <c r="CT14" s="214" t="s">
        <v>54</v>
      </c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6"/>
      <c r="DI14" s="214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6"/>
      <c r="DX14" s="214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6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</row>
    <row r="15" spans="1:157" s="4" customFormat="1" ht="34.5" customHeight="1">
      <c r="A15" s="233" t="s">
        <v>57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  <c r="AR15" s="59">
        <v>130</v>
      </c>
      <c r="AS15" s="229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1"/>
      <c r="BJ15" s="77"/>
      <c r="BK15" s="214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6"/>
      <c r="CC15" s="214" t="s">
        <v>54</v>
      </c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6"/>
      <c r="CR15" s="76" t="s">
        <v>54</v>
      </c>
      <c r="CS15" s="77" t="s">
        <v>54</v>
      </c>
      <c r="CT15" s="214" t="s">
        <v>54</v>
      </c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6"/>
      <c r="DI15" s="214" t="s">
        <v>54</v>
      </c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6"/>
      <c r="DX15" s="214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6"/>
      <c r="EM15" s="232" t="s">
        <v>54</v>
      </c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</row>
    <row r="16" spans="1:157" s="4" customFormat="1" ht="18.75">
      <c r="A16" s="239" t="s">
        <v>58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6"/>
      <c r="AR16" s="59">
        <v>150</v>
      </c>
      <c r="AS16" s="229" t="s">
        <v>156</v>
      </c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1"/>
      <c r="BJ16" s="77"/>
      <c r="BK16" s="236">
        <f>SUM(CC16:FA16)</f>
        <v>0</v>
      </c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8"/>
      <c r="CC16" s="214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6"/>
      <c r="CR16" s="76" t="s">
        <v>54</v>
      </c>
      <c r="CS16" s="77"/>
      <c r="CT16" s="214" t="s">
        <v>54</v>
      </c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6"/>
      <c r="DI16" s="214" t="s">
        <v>54</v>
      </c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6"/>
      <c r="DX16" s="214" t="s">
        <v>54</v>
      </c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6"/>
      <c r="EM16" s="214" t="s">
        <v>54</v>
      </c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6"/>
    </row>
    <row r="17" spans="1:157" s="4" customFormat="1" ht="18.75">
      <c r="A17" s="233" t="s">
        <v>59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5"/>
      <c r="AR17" s="59">
        <v>160</v>
      </c>
      <c r="AS17" s="229" t="s">
        <v>156</v>
      </c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1"/>
      <c r="BJ17" s="77"/>
      <c r="BK17" s="236">
        <f>SUM(CC17:FA17)</f>
        <v>1240000</v>
      </c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8"/>
      <c r="CC17" s="214" t="s">
        <v>54</v>
      </c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6"/>
      <c r="CR17" s="76" t="s">
        <v>54</v>
      </c>
      <c r="CS17" s="77" t="s">
        <v>54</v>
      </c>
      <c r="CT17" s="214" t="s">
        <v>54</v>
      </c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6"/>
      <c r="DI17" s="214" t="s">
        <v>54</v>
      </c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6"/>
      <c r="DX17" s="214">
        <v>1240000</v>
      </c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6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</row>
    <row r="18" spans="1:157" s="4" customFormat="1" ht="18.75">
      <c r="A18" s="233" t="s">
        <v>60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5"/>
      <c r="AR18" s="59">
        <v>180</v>
      </c>
      <c r="AS18" s="240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2"/>
      <c r="BJ18" s="80"/>
      <c r="BK18" s="214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  <c r="CC18" s="214" t="s">
        <v>54</v>
      </c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6"/>
      <c r="CR18" s="76" t="s">
        <v>54</v>
      </c>
      <c r="CS18" s="77" t="s">
        <v>54</v>
      </c>
      <c r="CT18" s="214" t="s">
        <v>54</v>
      </c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6"/>
      <c r="DI18" s="214" t="s">
        <v>54</v>
      </c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6"/>
      <c r="DX18" s="214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6"/>
      <c r="EM18" s="232" t="s">
        <v>54</v>
      </c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</row>
    <row r="19" spans="1:157" s="4" customFormat="1" ht="18.75">
      <c r="A19" s="233" t="s">
        <v>61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5"/>
      <c r="AR19" s="59"/>
      <c r="AS19" s="240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2"/>
      <c r="BJ19" s="80"/>
      <c r="BK19" s="214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6"/>
      <c r="CC19" s="214" t="s">
        <v>54</v>
      </c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6"/>
      <c r="CR19" s="76" t="s">
        <v>54</v>
      </c>
      <c r="CS19" s="77" t="s">
        <v>54</v>
      </c>
      <c r="CT19" s="214" t="s">
        <v>54</v>
      </c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6"/>
      <c r="DI19" s="214" t="s">
        <v>54</v>
      </c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6"/>
      <c r="DX19" s="214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6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</row>
    <row r="20" spans="1:157" s="4" customFormat="1" ht="18.75">
      <c r="A20" s="233" t="s">
        <v>62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5"/>
      <c r="AR20" s="59"/>
      <c r="AS20" s="240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2"/>
      <c r="BJ20" s="80"/>
      <c r="BK20" s="214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6"/>
      <c r="CC20" s="214" t="s">
        <v>54</v>
      </c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6"/>
      <c r="CR20" s="76" t="s">
        <v>54</v>
      </c>
      <c r="CS20" s="77" t="s">
        <v>54</v>
      </c>
      <c r="CT20" s="214" t="s">
        <v>54</v>
      </c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6"/>
      <c r="DI20" s="214" t="s">
        <v>54</v>
      </c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6"/>
      <c r="DX20" s="214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6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</row>
    <row r="21" spans="1:157" s="26" customFormat="1" ht="18.75">
      <c r="A21" s="243" t="s">
        <v>63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5"/>
      <c r="AR21" s="89">
        <v>200</v>
      </c>
      <c r="AS21" s="246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8"/>
      <c r="BJ21" s="90"/>
      <c r="BK21" s="249">
        <f>BK22+BK34+BK47+BK50+BK72</f>
        <v>5645016</v>
      </c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1"/>
      <c r="CC21" s="252">
        <f>CC22+CC34+CC47+CC50+CC74+CC75+CC73</f>
        <v>0</v>
      </c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4"/>
      <c r="CR21" s="87">
        <f>CR22+CR34+CR47+CR50+CR74+CR75+CR73</f>
        <v>4405016</v>
      </c>
      <c r="CS21" s="87">
        <f>CS22+CS34+CS47+CS50+CS74+CS75</f>
        <v>0</v>
      </c>
      <c r="CT21" s="253">
        <f>CT22+CT34+CT47+CT50</f>
        <v>0</v>
      </c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4"/>
      <c r="DI21" s="252">
        <f>DI22+DI34+DI47+DI50</f>
        <v>0</v>
      </c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4"/>
      <c r="DX21" s="252">
        <f>DX22+DX34+DX50+DX73+DV74</f>
        <v>1240000</v>
      </c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4"/>
      <c r="EM21" s="255">
        <v>0</v>
      </c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</row>
    <row r="22" spans="1:157" s="4" customFormat="1" ht="18.75">
      <c r="A22" s="239" t="s">
        <v>71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6"/>
      <c r="AR22" s="59">
        <v>210</v>
      </c>
      <c r="AS22" s="240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2"/>
      <c r="BJ22" s="107">
        <v>210</v>
      </c>
      <c r="BK22" s="252">
        <f>CC22+CR22+CS22+CT22+DI22+DX22</f>
        <v>1969597</v>
      </c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  <c r="CC22" s="252">
        <f>CC23+CC26</f>
        <v>0</v>
      </c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4"/>
      <c r="CR22" s="85">
        <f>CR23+CR26</f>
        <v>1969597</v>
      </c>
      <c r="CS22" s="87">
        <f>CS23+CS26</f>
        <v>0</v>
      </c>
      <c r="CT22" s="253">
        <f>CT23+CT26</f>
        <v>0</v>
      </c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4"/>
      <c r="DI22" s="252">
        <f>DI23+DI26</f>
        <v>0</v>
      </c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4"/>
      <c r="DX22" s="252">
        <f>DX23+DX26</f>
        <v>0</v>
      </c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4"/>
      <c r="EM22" s="255">
        <f>EM23+EM26</f>
        <v>0</v>
      </c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</row>
    <row r="23" spans="1:157" s="4" customFormat="1" ht="33" customHeight="1">
      <c r="A23" s="226" t="s">
        <v>64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8"/>
      <c r="AR23" s="59">
        <v>211</v>
      </c>
      <c r="AS23" s="240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2"/>
      <c r="BJ23" s="107" t="s">
        <v>158</v>
      </c>
      <c r="BK23" s="252">
        <f aca="true" t="shared" si="0" ref="BK23:BK53">CC23+CR23+CS23+CT23+DI23+DX23</f>
        <v>1969597</v>
      </c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4"/>
      <c r="CC23" s="252">
        <f>SUM(CC24:CQ25)</f>
        <v>0</v>
      </c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4"/>
      <c r="CR23" s="87">
        <f>SUM(CR24:CR25)</f>
        <v>1969597</v>
      </c>
      <c r="CS23" s="86">
        <f>SUM(CS24:CS25)</f>
        <v>0</v>
      </c>
      <c r="CT23" s="253">
        <f>SUM(CT24:DH25)</f>
        <v>0</v>
      </c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4"/>
      <c r="DI23" s="252">
        <f>SUM(DI24:DW25)</f>
        <v>0</v>
      </c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4"/>
      <c r="DX23" s="252">
        <f>SUM(DX24:EL25)</f>
        <v>0</v>
      </c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4"/>
      <c r="EM23" s="255">
        <f>SUM(EM24:FA25)</f>
        <v>0</v>
      </c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</row>
    <row r="24" spans="1:157" s="4" customFormat="1" ht="18.75" customHeight="1">
      <c r="A24" s="239" t="s">
        <v>15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6"/>
      <c r="AR24" s="62"/>
      <c r="AS24" s="256">
        <v>111</v>
      </c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8"/>
      <c r="BJ24" s="80" t="s">
        <v>162</v>
      </c>
      <c r="BK24" s="252">
        <f t="shared" si="0"/>
        <v>1512747</v>
      </c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4"/>
      <c r="CC24" s="214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6"/>
      <c r="CR24" s="76">
        <v>1512747</v>
      </c>
      <c r="CS24" s="77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6"/>
      <c r="DI24" s="214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6"/>
      <c r="DX24" s="214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6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</row>
    <row r="25" spans="1:157" s="4" customFormat="1" ht="18.75">
      <c r="A25" s="239" t="s">
        <v>125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6"/>
      <c r="AR25" s="62"/>
      <c r="AS25" s="256">
        <v>119</v>
      </c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8"/>
      <c r="BJ25" s="80" t="s">
        <v>163</v>
      </c>
      <c r="BK25" s="252">
        <f t="shared" si="0"/>
        <v>456850</v>
      </c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4"/>
      <c r="CC25" s="214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6"/>
      <c r="CR25" s="76">
        <v>456850</v>
      </c>
      <c r="CS25" s="77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6"/>
      <c r="DI25" s="214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6"/>
      <c r="DX25" s="214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6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</row>
    <row r="26" spans="1:157" s="4" customFormat="1" ht="24.75" customHeight="1">
      <c r="A26" s="226" t="s">
        <v>16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8"/>
      <c r="AR26" s="63"/>
      <c r="AS26" s="259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1"/>
      <c r="BJ26" s="91"/>
      <c r="BK26" s="262">
        <f t="shared" si="0"/>
        <v>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65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7"/>
      <c r="CR26" s="82"/>
      <c r="CS26" s="83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7"/>
      <c r="DI26" s="265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7"/>
      <c r="DX26" s="265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7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</row>
    <row r="27" spans="1:157" s="4" customFormat="1" ht="18.75" customHeight="1" hidden="1">
      <c r="A27" s="269" t="s">
        <v>65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56">
        <v>220</v>
      </c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80"/>
      <c r="BK27" s="252">
        <f t="shared" si="0"/>
        <v>0</v>
      </c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77"/>
      <c r="CS27" s="77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</row>
    <row r="28" spans="1:157" s="4" customFormat="1" ht="18.75" customHeight="1" hidden="1">
      <c r="A28" s="271" t="s">
        <v>66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3"/>
      <c r="AR28" s="6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81"/>
      <c r="BK28" s="252">
        <f t="shared" si="0"/>
        <v>0</v>
      </c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4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79"/>
      <c r="CS28" s="78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</row>
    <row r="29" spans="1:157" s="4" customFormat="1" ht="18.75" customHeight="1" hidden="1">
      <c r="A29" s="226" t="s">
        <v>27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8"/>
      <c r="AR29" s="62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80"/>
      <c r="BK29" s="252">
        <f t="shared" si="0"/>
        <v>0</v>
      </c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4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76"/>
      <c r="CS29" s="77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</row>
    <row r="30" spans="1:157" s="4" customFormat="1" ht="18.75" customHeight="1" hidden="1">
      <c r="A30" s="226" t="s">
        <v>67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8"/>
      <c r="AR30" s="62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80"/>
      <c r="BK30" s="252">
        <f t="shared" si="0"/>
        <v>0</v>
      </c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4"/>
      <c r="CC30" s="214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6"/>
      <c r="CR30" s="76"/>
      <c r="CS30" s="77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14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</row>
    <row r="31" spans="1:157" s="4" customFormat="1" ht="36.75" customHeight="1" hidden="1">
      <c r="A31" s="226" t="s">
        <v>68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8"/>
      <c r="AR31" s="62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80"/>
      <c r="BK31" s="252">
        <f t="shared" si="0"/>
        <v>0</v>
      </c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4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76"/>
      <c r="CS31" s="77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14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</row>
    <row r="32" spans="1:157" s="4" customFormat="1" ht="18.75" customHeight="1" hidden="1">
      <c r="A32" s="226" t="s">
        <v>28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8"/>
      <c r="AR32" s="62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80"/>
      <c r="BK32" s="252">
        <f t="shared" si="0"/>
        <v>0</v>
      </c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76"/>
      <c r="CS32" s="77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14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6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</row>
    <row r="33" spans="1:157" s="4" customFormat="1" ht="18.75" customHeight="1" hidden="1">
      <c r="A33" s="226" t="s">
        <v>28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8"/>
      <c r="AR33" s="62"/>
      <c r="AS33" s="256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8"/>
      <c r="BJ33" s="80"/>
      <c r="BK33" s="252">
        <f t="shared" si="0"/>
        <v>0</v>
      </c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4"/>
      <c r="CC33" s="214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6"/>
      <c r="CR33" s="76"/>
      <c r="CS33" s="77"/>
      <c r="CT33" s="214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6"/>
      <c r="DI33" s="214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6"/>
      <c r="DX33" s="214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6"/>
      <c r="EM33" s="214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6"/>
    </row>
    <row r="34" spans="1:157" s="4" customFormat="1" ht="33.75" customHeight="1">
      <c r="A34" s="226" t="s">
        <v>69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8"/>
      <c r="AR34" s="59">
        <v>230</v>
      </c>
      <c r="AS34" s="256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8"/>
      <c r="BJ34" s="107">
        <v>290</v>
      </c>
      <c r="BK34" s="252">
        <f>CC34+CR34+CS34+CT34+DI34+DX34</f>
        <v>885143</v>
      </c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4"/>
      <c r="CC34" s="252">
        <f>SUM(CC36:CQ42)</f>
        <v>0</v>
      </c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4"/>
      <c r="CR34" s="87">
        <f>SUM(CR36:CR42)</f>
        <v>877143</v>
      </c>
      <c r="CS34" s="86">
        <f>SUM(CS36:CS42)</f>
        <v>0</v>
      </c>
      <c r="CT34" s="253">
        <f>SUM(CT36:DF42)</f>
        <v>0</v>
      </c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4"/>
      <c r="DI34" s="252">
        <f>SUM(DI36:DV42)</f>
        <v>0</v>
      </c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4"/>
      <c r="DX34" s="252">
        <f>SUM(DX36:EL42)</f>
        <v>8000</v>
      </c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4"/>
      <c r="EM34" s="255">
        <f>SUM(EM36:FA42)</f>
        <v>0</v>
      </c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</row>
    <row r="35" spans="1:157" s="4" customFormat="1" ht="15" customHeight="1">
      <c r="A35" s="226" t="s">
        <v>70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8"/>
      <c r="AR35" s="62"/>
      <c r="AS35" s="256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8"/>
      <c r="BJ35" s="80"/>
      <c r="BK35" s="277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9"/>
      <c r="CC35" s="214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6"/>
      <c r="CR35" s="76"/>
      <c r="CS35" s="77"/>
      <c r="CT35" s="214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6"/>
      <c r="DI35" s="214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6"/>
      <c r="DX35" s="214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6"/>
      <c r="EM35" s="214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6"/>
    </row>
    <row r="36" spans="1:157" s="4" customFormat="1" ht="29.25" customHeight="1">
      <c r="A36" s="280" t="s">
        <v>72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2"/>
      <c r="AR36" s="62"/>
      <c r="AS36" s="256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8"/>
      <c r="BJ36" s="80"/>
      <c r="BK36" s="252">
        <f t="shared" si="0"/>
        <v>0</v>
      </c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4"/>
      <c r="CC36" s="214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6"/>
      <c r="CR36" s="76"/>
      <c r="CS36" s="77"/>
      <c r="CT36" s="214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6"/>
      <c r="DI36" s="214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6"/>
      <c r="DX36" s="214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6"/>
      <c r="EM36" s="214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6"/>
    </row>
    <row r="37" spans="1:157" s="4" customFormat="1" ht="18.75">
      <c r="A37" s="226" t="s">
        <v>74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8"/>
      <c r="AR37" s="62"/>
      <c r="AS37" s="256">
        <v>831</v>
      </c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8"/>
      <c r="BJ37" s="107" t="s">
        <v>210</v>
      </c>
      <c r="BK37" s="252">
        <f t="shared" si="0"/>
        <v>0</v>
      </c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4"/>
      <c r="CC37" s="214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6"/>
      <c r="CR37" s="77"/>
      <c r="CS37" s="76"/>
      <c r="CT37" s="214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6"/>
      <c r="DI37" s="214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6"/>
      <c r="DX37" s="214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6"/>
      <c r="EM37" s="214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6"/>
    </row>
    <row r="38" spans="1:157" s="4" customFormat="1" ht="18.75">
      <c r="A38" s="226" t="s">
        <v>157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8"/>
      <c r="AR38" s="62"/>
      <c r="AS38" s="256">
        <v>244</v>
      </c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8"/>
      <c r="BJ38" s="107" t="s">
        <v>211</v>
      </c>
      <c r="BK38" s="252">
        <f t="shared" si="0"/>
        <v>0</v>
      </c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4"/>
      <c r="CC38" s="214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6"/>
      <c r="CR38" s="77"/>
      <c r="CS38" s="76"/>
      <c r="CT38" s="214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6"/>
      <c r="DI38" s="214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6"/>
      <c r="DX38" s="214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6"/>
      <c r="EM38" s="214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6"/>
    </row>
    <row r="39" spans="1:157" s="4" customFormat="1" ht="18.75">
      <c r="A39" s="226" t="s">
        <v>185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8"/>
      <c r="AR39" s="62"/>
      <c r="AS39" s="256">
        <v>853</v>
      </c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8"/>
      <c r="BJ39" s="107" t="s">
        <v>212</v>
      </c>
      <c r="BK39" s="252">
        <f t="shared" si="0"/>
        <v>8000</v>
      </c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  <c r="CC39" s="214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6"/>
      <c r="CR39" s="77"/>
      <c r="CS39" s="76"/>
      <c r="CT39" s="214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6"/>
      <c r="DI39" s="214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6"/>
      <c r="DX39" s="214">
        <v>8000</v>
      </c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6"/>
      <c r="EM39" s="214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6"/>
    </row>
    <row r="40" spans="1:157" s="4" customFormat="1" ht="33" customHeight="1">
      <c r="A40" s="226" t="s">
        <v>73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8"/>
      <c r="AR40" s="62"/>
      <c r="AS40" s="256">
        <v>851</v>
      </c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8"/>
      <c r="BJ40" s="107" t="s">
        <v>213</v>
      </c>
      <c r="BK40" s="252">
        <f t="shared" si="0"/>
        <v>861628</v>
      </c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4"/>
      <c r="CC40" s="214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6"/>
      <c r="CR40" s="77">
        <v>861628</v>
      </c>
      <c r="CS40" s="76"/>
      <c r="CT40" s="214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6"/>
      <c r="DI40" s="214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6"/>
      <c r="DX40" s="214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6"/>
      <c r="EM40" s="214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6"/>
    </row>
    <row r="41" spans="1:157" s="4" customFormat="1" ht="18.75">
      <c r="A41" s="226" t="s">
        <v>183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8"/>
      <c r="AR41" s="62"/>
      <c r="AS41" s="256">
        <v>852</v>
      </c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8"/>
      <c r="BJ41" s="107" t="s">
        <v>213</v>
      </c>
      <c r="BK41" s="252">
        <f t="shared" si="0"/>
        <v>0</v>
      </c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4"/>
      <c r="CC41" s="214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6"/>
      <c r="CR41" s="77"/>
      <c r="CS41" s="76"/>
      <c r="CT41" s="214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6"/>
      <c r="DI41" s="214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6"/>
      <c r="DX41" s="214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6"/>
      <c r="EM41" s="214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6"/>
    </row>
    <row r="42" spans="1:157" s="4" customFormat="1" ht="18.75">
      <c r="A42" s="226" t="s">
        <v>184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8"/>
      <c r="AR42" s="62"/>
      <c r="AS42" s="256">
        <v>853</v>
      </c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8"/>
      <c r="BJ42" s="107" t="s">
        <v>213</v>
      </c>
      <c r="BK42" s="252">
        <f t="shared" si="0"/>
        <v>15515</v>
      </c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  <c r="CC42" s="214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6"/>
      <c r="CR42" s="77">
        <v>15515</v>
      </c>
      <c r="CS42" s="76"/>
      <c r="CT42" s="214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6"/>
      <c r="DI42" s="214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6"/>
      <c r="DX42" s="214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6"/>
      <c r="EM42" s="214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6"/>
    </row>
    <row r="43" spans="1:157" s="4" customFormat="1" ht="39" customHeight="1" hidden="1">
      <c r="A43" s="239" t="s">
        <v>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  <c r="AR43" s="59">
        <v>240</v>
      </c>
      <c r="AS43" s="256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8"/>
      <c r="BJ43" s="80"/>
      <c r="BK43" s="252">
        <f t="shared" si="0"/>
        <v>0</v>
      </c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4"/>
      <c r="CC43" s="214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6"/>
      <c r="CR43" s="76"/>
      <c r="CS43" s="77"/>
      <c r="CT43" s="214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6"/>
      <c r="DI43" s="214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6"/>
      <c r="DX43" s="214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6"/>
      <c r="EM43" s="7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6"/>
    </row>
    <row r="44" spans="1:157" s="4" customFormat="1" ht="18.75" hidden="1">
      <c r="A44" s="226" t="s">
        <v>70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8"/>
      <c r="AR44" s="62"/>
      <c r="AS44" s="256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8"/>
      <c r="BJ44" s="80"/>
      <c r="BK44" s="252">
        <f t="shared" si="0"/>
        <v>0</v>
      </c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4"/>
      <c r="CC44" s="214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6"/>
      <c r="CR44" s="76"/>
      <c r="CS44" s="77"/>
      <c r="CT44" s="214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6"/>
      <c r="DI44" s="214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6"/>
      <c r="DX44" s="214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6"/>
      <c r="EM44" s="7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6"/>
    </row>
    <row r="45" spans="1:157" s="4" customFormat="1" ht="39" customHeight="1" hidden="1">
      <c r="A45" s="239" t="s">
        <v>29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  <c r="AR45" s="62"/>
      <c r="AS45" s="256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8"/>
      <c r="BJ45" s="80"/>
      <c r="BK45" s="252">
        <f t="shared" si="0"/>
        <v>0</v>
      </c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4"/>
      <c r="CC45" s="214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6"/>
      <c r="CR45" s="76"/>
      <c r="CS45" s="77"/>
      <c r="CT45" s="214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6"/>
      <c r="DI45" s="214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6"/>
      <c r="DX45" s="214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6"/>
      <c r="EM45" s="7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6"/>
    </row>
    <row r="46" spans="1:157" s="4" customFormat="1" ht="57" customHeight="1" hidden="1">
      <c r="A46" s="239" t="s">
        <v>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6"/>
      <c r="AR46" s="62"/>
      <c r="AS46" s="256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8"/>
      <c r="BJ46" s="80"/>
      <c r="BK46" s="252">
        <f t="shared" si="0"/>
        <v>0</v>
      </c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  <c r="CC46" s="214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6"/>
      <c r="CR46" s="76"/>
      <c r="CS46" s="77"/>
      <c r="CT46" s="214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6"/>
      <c r="DI46" s="214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6"/>
      <c r="DX46" s="214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6"/>
      <c r="EM46" s="7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6"/>
    </row>
    <row r="47" spans="1:157" s="4" customFormat="1" ht="36" customHeight="1">
      <c r="A47" s="226" t="s">
        <v>76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8"/>
      <c r="AR47" s="59">
        <v>250</v>
      </c>
      <c r="AS47" s="256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8"/>
      <c r="BJ47" s="80"/>
      <c r="BK47" s="252">
        <f t="shared" si="0"/>
        <v>0</v>
      </c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4"/>
      <c r="CC47" s="252">
        <f>CC49</f>
        <v>0</v>
      </c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4"/>
      <c r="CR47" s="85">
        <f>CR49</f>
        <v>0</v>
      </c>
      <c r="CS47" s="87">
        <f>CS49</f>
        <v>0</v>
      </c>
      <c r="CT47" s="252">
        <f>CT49</f>
        <v>0</v>
      </c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4"/>
      <c r="DI47" s="252">
        <f>DI49</f>
        <v>0</v>
      </c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4"/>
      <c r="DX47" s="252">
        <f>DX49</f>
        <v>0</v>
      </c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4"/>
      <c r="EM47" s="252">
        <f>EM49</f>
        <v>0</v>
      </c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4"/>
    </row>
    <row r="48" spans="1:157" s="4" customFormat="1" ht="14.25" customHeight="1">
      <c r="A48" s="280" t="s">
        <v>70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2"/>
      <c r="AR48" s="62"/>
      <c r="AS48" s="256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8"/>
      <c r="BJ48" s="80"/>
      <c r="BK48" s="277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9"/>
      <c r="CC48" s="214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6"/>
      <c r="CR48" s="76"/>
      <c r="CS48" s="77"/>
      <c r="CT48" s="214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6"/>
      <c r="DI48" s="214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6"/>
      <c r="DX48" s="214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6"/>
      <c r="EM48" s="214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6"/>
    </row>
    <row r="49" spans="1:157" s="4" customFormat="1" ht="18.75">
      <c r="A49" s="226" t="s">
        <v>28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8"/>
      <c r="AR49" s="62"/>
      <c r="AS49" s="270">
        <v>244</v>
      </c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107" t="s">
        <v>213</v>
      </c>
      <c r="BK49" s="252">
        <f>CC49+CR49+CS49+CT49+DI49+DX49</f>
        <v>0</v>
      </c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4"/>
      <c r="CC49" s="214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6"/>
      <c r="CR49" s="76"/>
      <c r="CS49" s="77"/>
      <c r="CT49" s="214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6"/>
      <c r="DI49" s="214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6"/>
      <c r="DX49" s="214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6"/>
      <c r="EM49" s="214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6"/>
    </row>
    <row r="50" spans="1:157" s="4" customFormat="1" ht="37.5" customHeight="1">
      <c r="A50" s="243" t="s">
        <v>77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5"/>
      <c r="AR50" s="89">
        <v>260</v>
      </c>
      <c r="AS50" s="246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8"/>
      <c r="BJ50" s="90"/>
      <c r="BK50" s="252">
        <f>CC50+CR50+CS50+CT50+DI50+DX50</f>
        <v>2780656</v>
      </c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4"/>
      <c r="CC50" s="252">
        <f>CC52+CC53+CC54+CC55+CC56+CC61+CC62+CC65</f>
        <v>0</v>
      </c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4"/>
      <c r="CR50" s="85">
        <f>CR52+CR53+CR54+CR55+CR56+CR61+CR62+CR65</f>
        <v>1548656</v>
      </c>
      <c r="CS50" s="87">
        <f>CS52+CS53+CS54+CS55+CS56+CS61+CS62+CS65</f>
        <v>0</v>
      </c>
      <c r="CT50" s="252">
        <f>CT52+CT53+CT54+CT55+CT56+CT61+CT62+CT65</f>
        <v>0</v>
      </c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4"/>
      <c r="DI50" s="252">
        <f>DI52+DI53+DI54+DI55+DI56+DI61+DI62+DI65</f>
        <v>0</v>
      </c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4"/>
      <c r="DX50" s="252">
        <f>DX52+DX53+DX54+DX55+DX56+DX61+DX62+DX65</f>
        <v>1232000</v>
      </c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4"/>
      <c r="EM50" s="252">
        <f>EM52+EM53+EM54+EM55+EM56+EM61+EM62+EM65</f>
        <v>0</v>
      </c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4"/>
    </row>
    <row r="51" spans="1:157" s="4" customFormat="1" ht="15" customHeight="1">
      <c r="A51" s="226" t="s">
        <v>70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8"/>
      <c r="AR51" s="62"/>
      <c r="AS51" s="240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2"/>
      <c r="BJ51" s="80"/>
      <c r="BK51" s="277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9"/>
      <c r="CC51" s="214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6"/>
      <c r="CR51" s="76"/>
      <c r="CS51" s="77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6"/>
      <c r="DI51" s="214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6"/>
      <c r="DX51" s="214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6"/>
      <c r="EM51" s="283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5"/>
    </row>
    <row r="52" spans="1:157" s="4" customFormat="1" ht="18.75">
      <c r="A52" s="239" t="s">
        <v>17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  <c r="AR52" s="62"/>
      <c r="AS52" s="256">
        <v>244</v>
      </c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8"/>
      <c r="BJ52" s="80" t="s">
        <v>164</v>
      </c>
      <c r="BK52" s="252">
        <f t="shared" si="0"/>
        <v>41000</v>
      </c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4"/>
      <c r="CC52" s="214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6"/>
      <c r="CR52" s="76">
        <v>31000</v>
      </c>
      <c r="CS52" s="77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6"/>
      <c r="DI52" s="214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6"/>
      <c r="DX52" s="214">
        <v>10000</v>
      </c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6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</row>
    <row r="53" spans="1:157" s="4" customFormat="1" ht="18.75">
      <c r="A53" s="239" t="s">
        <v>18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  <c r="AR53" s="62"/>
      <c r="AS53" s="256">
        <v>244</v>
      </c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8"/>
      <c r="BJ53" s="80" t="s">
        <v>165</v>
      </c>
      <c r="BK53" s="252">
        <f t="shared" si="0"/>
        <v>2000</v>
      </c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4"/>
      <c r="CC53" s="214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6"/>
      <c r="CR53" s="76"/>
      <c r="CS53" s="77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6"/>
      <c r="DI53" s="214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6"/>
      <c r="DX53" s="214">
        <v>2000</v>
      </c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6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</row>
    <row r="54" spans="1:157" s="4" customFormat="1" ht="18.75">
      <c r="A54" s="239" t="s">
        <v>19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  <c r="AR54" s="62"/>
      <c r="AS54" s="256">
        <v>244</v>
      </c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8"/>
      <c r="BJ54" s="80" t="s">
        <v>166</v>
      </c>
      <c r="BK54" s="252">
        <f>CC54+CR54+CS54+CT54+DI54+DX54</f>
        <v>927890</v>
      </c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4"/>
      <c r="CC54" s="214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6"/>
      <c r="CR54" s="76">
        <v>927890</v>
      </c>
      <c r="CS54" s="77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6"/>
      <c r="DI54" s="214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6"/>
      <c r="DX54" s="214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6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</row>
    <row r="55" spans="1:157" s="4" customFormat="1" ht="18.75">
      <c r="A55" s="239" t="s">
        <v>20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6"/>
      <c r="AR55" s="62"/>
      <c r="AS55" s="270">
        <v>244</v>
      </c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80" t="s">
        <v>167</v>
      </c>
      <c r="BK55" s="252">
        <f aca="true" t="shared" si="1" ref="BK55:BK84">CC55+CR55+CS55+CT55+DI55+DX55</f>
        <v>0</v>
      </c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4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77"/>
      <c r="CS55" s="77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</row>
    <row r="56" spans="1:157" s="4" customFormat="1" ht="18.75">
      <c r="A56" s="239" t="s">
        <v>78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6"/>
      <c r="AR56" s="62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107">
        <v>225</v>
      </c>
      <c r="BK56" s="252">
        <f t="shared" si="1"/>
        <v>534714</v>
      </c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4"/>
      <c r="CC56" s="286">
        <f>SUM(CC58:CQ59)</f>
        <v>0</v>
      </c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88">
        <f>SUM(CR57:CR59)</f>
        <v>104814</v>
      </c>
      <c r="CS56" s="88">
        <f>SUM(CS57:CS59)</f>
        <v>0</v>
      </c>
      <c r="CT56" s="286">
        <f>SUM(CT57:DH59)</f>
        <v>0</v>
      </c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>
        <f>SUM(DI57:DW59)</f>
        <v>0</v>
      </c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7">
        <f>SUM(DX57:EL59)</f>
        <v>429900</v>
      </c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9"/>
      <c r="EM56" s="287">
        <f>SUM(EM57:FA59)</f>
        <v>0</v>
      </c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9"/>
    </row>
    <row r="57" spans="1:157" s="4" customFormat="1" ht="18.75">
      <c r="A57" s="239" t="s">
        <v>78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6"/>
      <c r="AR57" s="62"/>
      <c r="AS57" s="270">
        <v>244</v>
      </c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80" t="s">
        <v>174</v>
      </c>
      <c r="BK57" s="287">
        <f t="shared" si="1"/>
        <v>134714</v>
      </c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9"/>
      <c r="CC57" s="214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6"/>
      <c r="CR57" s="77">
        <v>104814</v>
      </c>
      <c r="CS57" s="77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14">
        <v>29900</v>
      </c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6"/>
      <c r="EM57" s="214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6"/>
    </row>
    <row r="58" spans="1:157" s="4" customFormat="1" ht="18.75">
      <c r="A58" s="239" t="s">
        <v>187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  <c r="AR58" s="62"/>
      <c r="AS58" s="270">
        <v>243</v>
      </c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80" t="s">
        <v>175</v>
      </c>
      <c r="BK58" s="287">
        <f t="shared" si="1"/>
        <v>0</v>
      </c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9"/>
      <c r="CC58" s="214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6"/>
      <c r="CR58" s="77"/>
      <c r="CS58" s="77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14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6"/>
      <c r="EM58" s="214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6"/>
    </row>
    <row r="59" spans="1:157" s="4" customFormat="1" ht="18.75">
      <c r="A59" s="239" t="s">
        <v>186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  <c r="AR59" s="62"/>
      <c r="AS59" s="270">
        <v>244</v>
      </c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80" t="s">
        <v>173</v>
      </c>
      <c r="BK59" s="287">
        <f t="shared" si="1"/>
        <v>400000</v>
      </c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9"/>
      <c r="CC59" s="214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6"/>
      <c r="CR59" s="77"/>
      <c r="CS59" s="77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14">
        <v>400000</v>
      </c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6"/>
      <c r="EM59" s="214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6"/>
    </row>
    <row r="60" spans="1:157" s="4" customFormat="1" ht="18" customHeight="1">
      <c r="A60" s="239" t="s">
        <v>21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  <c r="AR60" s="62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107">
        <v>226</v>
      </c>
      <c r="BK60" s="252">
        <f>CC60+CR60+CS60+CT60+DI60+DX60</f>
        <v>444456</v>
      </c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4"/>
      <c r="CC60" s="286">
        <f>SUM(CC62:CQ63)</f>
        <v>0</v>
      </c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88">
        <f>SUM(CR61:CR63)</f>
        <v>86456</v>
      </c>
      <c r="CS60" s="88">
        <f>SUM(CS61:CS63)</f>
        <v>0</v>
      </c>
      <c r="CT60" s="286">
        <f>SUM(CT61:DH63)</f>
        <v>0</v>
      </c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>
        <f>SUM(DI61:DW63)</f>
        <v>0</v>
      </c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7">
        <f>DX61</f>
        <v>358000</v>
      </c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9"/>
      <c r="EM60" s="287">
        <f>SUM(EM61:FA63)</f>
        <v>0</v>
      </c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9"/>
    </row>
    <row r="61" spans="1:157" s="4" customFormat="1" ht="18.75">
      <c r="A61" s="239" t="s">
        <v>21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  <c r="AR61" s="62"/>
      <c r="AS61" s="270">
        <v>244</v>
      </c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80" t="s">
        <v>168</v>
      </c>
      <c r="BK61" s="287">
        <f t="shared" si="1"/>
        <v>444456</v>
      </c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9"/>
      <c r="CC61" s="214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6"/>
      <c r="CR61" s="77">
        <v>86456</v>
      </c>
      <c r="CS61" s="77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>
        <v>358000</v>
      </c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</row>
    <row r="62" spans="1:157" s="4" customFormat="1" ht="18.75">
      <c r="A62" s="239" t="s">
        <v>22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65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107">
        <v>310</v>
      </c>
      <c r="BK62" s="252">
        <f t="shared" si="1"/>
        <v>150000</v>
      </c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4"/>
      <c r="CC62" s="286">
        <f>SUM(CC63:CQ64)</f>
        <v>0</v>
      </c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88">
        <f>SUM(CR63:CR64)</f>
        <v>0</v>
      </c>
      <c r="CS62" s="88">
        <f>SUM(CS63:CS64)</f>
        <v>0</v>
      </c>
      <c r="CT62" s="286">
        <f>SUM(CT63:DF64)</f>
        <v>0</v>
      </c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>
        <f>SUM(DI63:DW64)</f>
        <v>0</v>
      </c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7">
        <f>SUM(DX63:EL64)</f>
        <v>150000</v>
      </c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9"/>
      <c r="EM62" s="287">
        <f>SUM(EM63:FA64)</f>
        <v>0</v>
      </c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9"/>
    </row>
    <row r="63" spans="1:157" s="4" customFormat="1" ht="18.75">
      <c r="A63" s="239" t="s">
        <v>22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65"/>
      <c r="AS63" s="270">
        <v>244</v>
      </c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80" t="s">
        <v>169</v>
      </c>
      <c r="BK63" s="287">
        <f t="shared" si="1"/>
        <v>50000</v>
      </c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9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77"/>
      <c r="CS63" s="77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>
        <v>50000</v>
      </c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14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6"/>
    </row>
    <row r="64" spans="1:157" s="4" customFormat="1" ht="18.75">
      <c r="A64" s="239" t="s">
        <v>22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65"/>
      <c r="AS64" s="270">
        <v>244</v>
      </c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80" t="s">
        <v>170</v>
      </c>
      <c r="BK64" s="287">
        <f t="shared" si="1"/>
        <v>100000</v>
      </c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9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77"/>
      <c r="CS64" s="77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>
        <v>100000</v>
      </c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14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6"/>
    </row>
    <row r="65" spans="1:157" s="4" customFormat="1" ht="19.5" customHeight="1">
      <c r="A65" s="239" t="s">
        <v>23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  <c r="AR65" s="62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107" t="s">
        <v>188</v>
      </c>
      <c r="BK65" s="252">
        <f t="shared" si="1"/>
        <v>680596</v>
      </c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4"/>
      <c r="CC65" s="255">
        <f>SUM(CC66:CQ71)</f>
        <v>0</v>
      </c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87">
        <f>SUM(CR66:CR71)</f>
        <v>398496</v>
      </c>
      <c r="CS65" s="87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>
        <f>SUM(DX66:EL71)</f>
        <v>282100</v>
      </c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2">
        <f>SUM(EM66:FA71)</f>
        <v>0</v>
      </c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4"/>
    </row>
    <row r="66" spans="1:157" s="4" customFormat="1" ht="19.5" customHeight="1">
      <c r="A66" s="239" t="s">
        <v>177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6"/>
      <c r="AR66" s="62"/>
      <c r="AS66" s="270">
        <v>244</v>
      </c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108" t="s">
        <v>204</v>
      </c>
      <c r="BK66" s="287">
        <f t="shared" si="1"/>
        <v>10000</v>
      </c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9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77">
        <v>10000</v>
      </c>
      <c r="CS66" s="77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14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6"/>
    </row>
    <row r="67" spans="1:157" s="4" customFormat="1" ht="19.5" customHeight="1">
      <c r="A67" s="239" t="s">
        <v>178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6"/>
      <c r="AR67" s="62"/>
      <c r="AS67" s="270">
        <v>244</v>
      </c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108" t="s">
        <v>205</v>
      </c>
      <c r="BK67" s="287">
        <f t="shared" si="1"/>
        <v>260496</v>
      </c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9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77">
        <v>260496</v>
      </c>
      <c r="CS67" s="77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14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6"/>
    </row>
    <row r="68" spans="1:157" s="4" customFormat="1" ht="19.5" customHeight="1">
      <c r="A68" s="239" t="s">
        <v>179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62"/>
      <c r="AS68" s="270">
        <v>244</v>
      </c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108" t="s">
        <v>206</v>
      </c>
      <c r="BK68" s="287">
        <f t="shared" si="1"/>
        <v>100000</v>
      </c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9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77">
        <v>50000</v>
      </c>
      <c r="CS68" s="77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>
        <v>50000</v>
      </c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14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6"/>
    </row>
    <row r="69" spans="1:157" s="4" customFormat="1" ht="19.5" customHeight="1">
      <c r="A69" s="239" t="s">
        <v>180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6"/>
      <c r="AR69" s="62"/>
      <c r="AS69" s="270">
        <v>244</v>
      </c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108" t="s">
        <v>207</v>
      </c>
      <c r="BK69" s="287">
        <f t="shared" si="1"/>
        <v>40000</v>
      </c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9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77"/>
      <c r="CS69" s="77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>
        <v>40000</v>
      </c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14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6"/>
    </row>
    <row r="70" spans="1:157" s="4" customFormat="1" ht="19.5" customHeight="1">
      <c r="A70" s="239" t="s">
        <v>181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6"/>
      <c r="AR70" s="65"/>
      <c r="AS70" s="270">
        <v>244</v>
      </c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108" t="s">
        <v>208</v>
      </c>
      <c r="BK70" s="287">
        <f t="shared" si="1"/>
        <v>270100</v>
      </c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9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77">
        <v>78000</v>
      </c>
      <c r="CS70" s="77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  <c r="DE70" s="232"/>
      <c r="DF70" s="232"/>
      <c r="DG70" s="232"/>
      <c r="DH70" s="232"/>
      <c r="DI70" s="232"/>
      <c r="DJ70" s="232"/>
      <c r="DK70" s="232"/>
      <c r="DL70" s="232"/>
      <c r="DM70" s="232"/>
      <c r="DN70" s="232"/>
      <c r="DO70" s="232"/>
      <c r="DP70" s="232"/>
      <c r="DQ70" s="232"/>
      <c r="DR70" s="232"/>
      <c r="DS70" s="232"/>
      <c r="DT70" s="232"/>
      <c r="DU70" s="232"/>
      <c r="DV70" s="232"/>
      <c r="DW70" s="232"/>
      <c r="DX70" s="232">
        <v>192100</v>
      </c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14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6"/>
    </row>
    <row r="71" spans="1:157" s="4" customFormat="1" ht="19.5" customHeight="1">
      <c r="A71" s="239" t="s">
        <v>182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6"/>
      <c r="AR71" s="62"/>
      <c r="AS71" s="270">
        <v>244</v>
      </c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108" t="s">
        <v>209</v>
      </c>
      <c r="BK71" s="287">
        <f t="shared" si="1"/>
        <v>0</v>
      </c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9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77"/>
      <c r="CS71" s="77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14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6"/>
    </row>
    <row r="72" spans="1:157" s="4" customFormat="1" ht="19.5" customHeight="1">
      <c r="A72" s="239" t="s">
        <v>16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6"/>
      <c r="AR72" s="62"/>
      <c r="AS72" s="256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8"/>
      <c r="BG72" s="107"/>
      <c r="BH72" s="107"/>
      <c r="BI72" s="107"/>
      <c r="BJ72" s="107">
        <v>266</v>
      </c>
      <c r="BK72" s="252">
        <f t="shared" si="1"/>
        <v>9620</v>
      </c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4"/>
      <c r="CC72" s="287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9"/>
      <c r="CR72" s="88">
        <f>SUM(CR73:CR74)</f>
        <v>9620</v>
      </c>
      <c r="CS72" s="88">
        <f>SUM(CS73:CS74)</f>
        <v>0</v>
      </c>
      <c r="CT72" s="287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9"/>
      <c r="DF72" s="88"/>
      <c r="DG72" s="88"/>
      <c r="DH72" s="88"/>
      <c r="DI72" s="287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124"/>
      <c r="DW72" s="88"/>
      <c r="DX72" s="287">
        <f>SUM(DI73:EL74)</f>
        <v>0</v>
      </c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9"/>
      <c r="EM72" s="287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9"/>
    </row>
    <row r="73" spans="1:157" s="4" customFormat="1" ht="19.5" customHeight="1">
      <c r="A73" s="239" t="s">
        <v>171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6"/>
      <c r="AR73" s="62"/>
      <c r="AS73" s="256">
        <v>112</v>
      </c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8"/>
      <c r="BG73" s="107"/>
      <c r="BH73" s="107"/>
      <c r="BI73" s="107"/>
      <c r="BJ73" s="80" t="s">
        <v>176</v>
      </c>
      <c r="BK73" s="287">
        <f t="shared" si="1"/>
        <v>0</v>
      </c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9"/>
      <c r="CC73" s="214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6"/>
      <c r="CR73" s="77"/>
      <c r="CS73" s="77"/>
      <c r="CT73" s="290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2"/>
      <c r="DF73" s="109"/>
      <c r="DG73" s="109"/>
      <c r="DH73" s="109"/>
      <c r="DI73" s="290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16"/>
      <c r="DW73" s="77"/>
      <c r="DX73" s="214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6"/>
      <c r="EM73" s="214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6"/>
    </row>
    <row r="74" spans="1:157" s="4" customFormat="1" ht="19.5" customHeight="1">
      <c r="A74" s="239" t="s">
        <v>172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6"/>
      <c r="AR74" s="62"/>
      <c r="AS74" s="256">
        <v>111</v>
      </c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8"/>
      <c r="BG74" s="107"/>
      <c r="BH74" s="107"/>
      <c r="BI74" s="107"/>
      <c r="BJ74" s="80" t="s">
        <v>176</v>
      </c>
      <c r="BK74" s="287">
        <f t="shared" si="1"/>
        <v>9620</v>
      </c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9"/>
      <c r="CC74" s="214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6"/>
      <c r="CR74" s="77">
        <v>9620</v>
      </c>
      <c r="CS74" s="75"/>
      <c r="CT74" s="214"/>
      <c r="CU74" s="293"/>
      <c r="CV74" s="293"/>
      <c r="CW74" s="293"/>
      <c r="CX74" s="293"/>
      <c r="CY74" s="293"/>
      <c r="CZ74" s="293"/>
      <c r="DA74" s="293"/>
      <c r="DB74" s="293"/>
      <c r="DC74" s="293"/>
      <c r="DD74" s="293"/>
      <c r="DE74" s="294"/>
      <c r="DF74" s="84"/>
      <c r="DG74" s="77"/>
      <c r="DH74" s="75"/>
      <c r="DI74" s="214"/>
      <c r="DJ74" s="293"/>
      <c r="DK74" s="293"/>
      <c r="DL74" s="293"/>
      <c r="DM74" s="293"/>
      <c r="DN74" s="293"/>
      <c r="DO74" s="293"/>
      <c r="DP74" s="293"/>
      <c r="DQ74" s="293"/>
      <c r="DR74" s="293"/>
      <c r="DS74" s="293"/>
      <c r="DT74" s="293"/>
      <c r="DU74" s="294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6"/>
      <c r="EM74" s="214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6"/>
    </row>
    <row r="75" spans="1:157" s="4" customFormat="1" ht="37.5" customHeight="1">
      <c r="A75" s="239" t="s">
        <v>43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6"/>
      <c r="AR75" s="59">
        <v>300</v>
      </c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80"/>
      <c r="BK75" s="252">
        <f t="shared" si="1"/>
        <v>0</v>
      </c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4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77"/>
      <c r="CS75" s="77"/>
      <c r="CT75" s="275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14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6"/>
    </row>
    <row r="76" spans="1:157" s="4" customFormat="1" ht="15" customHeight="1">
      <c r="A76" s="296" t="s">
        <v>1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8"/>
      <c r="AR76" s="62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80"/>
      <c r="BK76" s="277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9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77"/>
      <c r="CS76" s="77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2"/>
      <c r="DF76" s="232"/>
      <c r="DG76" s="232"/>
      <c r="DH76" s="232"/>
      <c r="DI76" s="232"/>
      <c r="DJ76" s="232"/>
      <c r="DK76" s="232"/>
      <c r="DL76" s="232"/>
      <c r="DM76" s="232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N76" s="299"/>
      <c r="EO76" s="299"/>
      <c r="EP76" s="299"/>
      <c r="EQ76" s="299"/>
      <c r="ER76" s="299"/>
      <c r="ES76" s="299"/>
      <c r="ET76" s="299"/>
      <c r="EU76" s="299"/>
      <c r="EV76" s="299"/>
      <c r="EW76" s="299"/>
      <c r="EX76" s="299"/>
      <c r="EY76" s="299"/>
      <c r="EZ76" s="299"/>
      <c r="FA76" s="299"/>
    </row>
    <row r="77" spans="1:157" s="4" customFormat="1" ht="18.75">
      <c r="A77" s="239" t="s">
        <v>79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  <c r="AR77" s="59">
        <v>310</v>
      </c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80"/>
      <c r="BK77" s="252">
        <f t="shared" si="1"/>
        <v>0</v>
      </c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4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77"/>
      <c r="CS77" s="77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  <c r="DW77" s="214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</row>
    <row r="78" spans="1:157" s="4" customFormat="1" ht="18.75">
      <c r="A78" s="239" t="s">
        <v>80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6"/>
      <c r="AR78" s="59">
        <v>320</v>
      </c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80"/>
      <c r="BK78" s="252">
        <f t="shared" si="1"/>
        <v>0</v>
      </c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4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77"/>
      <c r="CS78" s="77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0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32"/>
      <c r="EO78" s="232"/>
      <c r="EP78" s="232"/>
      <c r="EQ78" s="232"/>
      <c r="ER78" s="232"/>
      <c r="ES78" s="232"/>
      <c r="ET78" s="232"/>
      <c r="EU78" s="232"/>
      <c r="EV78" s="232"/>
      <c r="EW78" s="232"/>
      <c r="EX78" s="232"/>
      <c r="EY78" s="232"/>
      <c r="EZ78" s="232"/>
      <c r="FA78" s="232"/>
    </row>
    <row r="79" spans="1:157" s="4" customFormat="1" ht="18.75">
      <c r="A79" s="239" t="s">
        <v>81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6"/>
      <c r="AR79" s="59">
        <v>400</v>
      </c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80"/>
      <c r="BK79" s="252">
        <f t="shared" si="1"/>
        <v>0</v>
      </c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4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77"/>
      <c r="CS79" s="77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14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14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6"/>
      <c r="EM79" s="214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6"/>
    </row>
    <row r="80" spans="1:157" s="4" customFormat="1" ht="18.75">
      <c r="A80" s="239" t="s">
        <v>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6"/>
      <c r="AR80" s="62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80"/>
      <c r="BK80" s="277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9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77"/>
      <c r="CS80" s="77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14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32"/>
      <c r="EO80" s="232"/>
      <c r="EP80" s="232"/>
      <c r="EQ80" s="232"/>
      <c r="ER80" s="232"/>
      <c r="ES80" s="232"/>
      <c r="ET80" s="232"/>
      <c r="EU80" s="232"/>
      <c r="EV80" s="232"/>
      <c r="EW80" s="232"/>
      <c r="EX80" s="232"/>
      <c r="EY80" s="232"/>
      <c r="EZ80" s="232"/>
      <c r="FA80" s="232"/>
    </row>
    <row r="81" spans="1:157" s="4" customFormat="1" ht="18.75">
      <c r="A81" s="239" t="s">
        <v>82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/>
      <c r="AR81" s="59">
        <v>410</v>
      </c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80"/>
      <c r="BK81" s="252">
        <f t="shared" si="1"/>
        <v>0</v>
      </c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4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77"/>
      <c r="CS81" s="77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</row>
    <row r="82" spans="1:157" s="4" customFormat="1" ht="18.75">
      <c r="A82" s="239" t="s">
        <v>83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6"/>
      <c r="AR82" s="59">
        <v>420</v>
      </c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80"/>
      <c r="BK82" s="252">
        <f t="shared" si="1"/>
        <v>0</v>
      </c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4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77"/>
      <c r="CS82" s="77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32"/>
      <c r="EO82" s="232"/>
      <c r="EP82" s="232"/>
      <c r="EQ82" s="232"/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</row>
    <row r="83" spans="1:157" s="4" customFormat="1" ht="18.75">
      <c r="A83" s="239" t="s">
        <v>84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6"/>
      <c r="AR83" s="59">
        <v>500</v>
      </c>
      <c r="AS83" s="214" t="s">
        <v>54</v>
      </c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6"/>
      <c r="BJ83" s="77" t="s">
        <v>54</v>
      </c>
      <c r="BK83" s="252">
        <f t="shared" si="1"/>
        <v>0</v>
      </c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4"/>
      <c r="CC83" s="214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6"/>
      <c r="CR83" s="76"/>
      <c r="CS83" s="77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6"/>
      <c r="DI83" s="214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6"/>
      <c r="DX83" s="214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6"/>
      <c r="EM83" s="214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6"/>
    </row>
    <row r="84" spans="1:157" s="4" customFormat="1" ht="18.75">
      <c r="A84" s="239" t="s">
        <v>85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6"/>
      <c r="AR84" s="59">
        <v>600</v>
      </c>
      <c r="AS84" s="214" t="s">
        <v>54</v>
      </c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6"/>
      <c r="BJ84" s="77" t="s">
        <v>54</v>
      </c>
      <c r="BK84" s="252">
        <f t="shared" si="1"/>
        <v>0</v>
      </c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4"/>
      <c r="CC84" s="214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6"/>
      <c r="CR84" s="76"/>
      <c r="CS84" s="77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6"/>
      <c r="DI84" s="214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6"/>
      <c r="DX84" s="214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6"/>
      <c r="EM84" s="214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6"/>
    </row>
  </sheetData>
  <sheetProtection/>
  <mergeCells count="617">
    <mergeCell ref="DX84:EL84"/>
    <mergeCell ref="EM84:FA84"/>
    <mergeCell ref="A84:AQ84"/>
    <mergeCell ref="AS84:BI84"/>
    <mergeCell ref="BK84:CB84"/>
    <mergeCell ref="CC84:CQ84"/>
    <mergeCell ref="CT84:DH84"/>
    <mergeCell ref="DI84:DW84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F74"/>
    <mergeCell ref="BK74:CB74"/>
    <mergeCell ref="CC74:CQ74"/>
    <mergeCell ref="CT74:DE74"/>
    <mergeCell ref="DI74:DU74"/>
    <mergeCell ref="DX72:EL72"/>
    <mergeCell ref="EM72:FA72"/>
    <mergeCell ref="A73:AQ73"/>
    <mergeCell ref="AS73:BF73"/>
    <mergeCell ref="BK73:CB73"/>
    <mergeCell ref="CC73:CQ73"/>
    <mergeCell ref="CT73:DE73"/>
    <mergeCell ref="DI73:DV73"/>
    <mergeCell ref="DX73:EL73"/>
    <mergeCell ref="EM73:FA73"/>
    <mergeCell ref="A72:AQ72"/>
    <mergeCell ref="AS72:BF72"/>
    <mergeCell ref="BK72:CB72"/>
    <mergeCell ref="CC72:CQ72"/>
    <mergeCell ref="CT72:DE72"/>
    <mergeCell ref="DI72:DU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5"/>
  <sheetViews>
    <sheetView zoomScale="80" zoomScaleNormal="80" zoomScaleSheetLayoutView="100" zoomScalePageLayoutView="0" workbookViewId="0" topLeftCell="A1">
      <selection activeCell="BJ18" sqref="BJ1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8" customWidth="1"/>
    <col min="45" max="61" width="0.875" style="1" customWidth="1"/>
    <col min="62" max="62" width="13.75390625" style="28" customWidth="1"/>
    <col min="63" max="63" width="13.25390625" style="28" customWidth="1"/>
    <col min="64" max="75" width="0.875" style="1" customWidth="1"/>
    <col min="76" max="76" width="3.375" style="1" customWidth="1"/>
    <col min="77" max="79" width="0.875" style="1" hidden="1" customWidth="1"/>
    <col min="80" max="84" width="0.875" style="1" customWidth="1"/>
    <col min="85" max="85" width="9.75390625" style="1" customWidth="1"/>
    <col min="86" max="86" width="14.00390625" style="1" customWidth="1"/>
    <col min="87" max="98" width="0.875" style="1" customWidth="1"/>
    <col min="99" max="99" width="3.125" style="1" customWidth="1"/>
    <col min="100" max="100" width="0.875" style="1" hidden="1" customWidth="1"/>
    <col min="101" max="101" width="13.00390625" style="1" customWidth="1"/>
    <col min="102" max="111" width="0.875" style="1" customWidth="1"/>
    <col min="112" max="112" width="5.2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95" t="s">
        <v>113</v>
      </c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</row>
    <row r="3" spans="1:115" s="3" customFormat="1" ht="27" customHeight="1">
      <c r="A3" s="301" t="s">
        <v>238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9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9"/>
      <c r="BK4" s="29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302" t="s">
        <v>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0" t="s">
        <v>46</v>
      </c>
      <c r="AS5" s="302" t="s">
        <v>86</v>
      </c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0" t="s">
        <v>139</v>
      </c>
      <c r="BK5" s="300" t="s">
        <v>126</v>
      </c>
      <c r="BL5" s="303" t="s">
        <v>87</v>
      </c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</row>
    <row r="6" spans="1:115" ht="18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0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0"/>
      <c r="BK6" s="300"/>
      <c r="BL6" s="349" t="s">
        <v>114</v>
      </c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1"/>
      <c r="CI6" s="304" t="s">
        <v>49</v>
      </c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6"/>
    </row>
    <row r="7" spans="1:115" ht="180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0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0"/>
      <c r="BK7" s="300"/>
      <c r="BL7" s="310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2"/>
      <c r="CI7" s="302" t="s">
        <v>115</v>
      </c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4" t="s">
        <v>116</v>
      </c>
      <c r="DJ7" s="305"/>
      <c r="DK7" s="306"/>
    </row>
    <row r="8" spans="1:115" ht="116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0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0"/>
      <c r="BK8" s="300"/>
      <c r="BL8" s="307" t="s">
        <v>222</v>
      </c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9"/>
      <c r="CB8" s="302" t="s">
        <v>223</v>
      </c>
      <c r="CC8" s="302"/>
      <c r="CD8" s="302"/>
      <c r="CE8" s="302"/>
      <c r="CF8" s="302"/>
      <c r="CG8" s="302"/>
      <c r="CH8" s="302" t="s">
        <v>224</v>
      </c>
      <c r="CI8" s="304" t="s">
        <v>225</v>
      </c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6"/>
      <c r="CW8" s="126" t="s">
        <v>226</v>
      </c>
      <c r="CX8" s="302" t="s">
        <v>227</v>
      </c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126" t="s">
        <v>219</v>
      </c>
      <c r="DJ8" s="126" t="s">
        <v>220</v>
      </c>
      <c r="DK8" s="126" t="s">
        <v>221</v>
      </c>
    </row>
    <row r="9" spans="1:115" ht="4.5" customHeight="1" hidden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0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0"/>
      <c r="BK9" s="300"/>
      <c r="BL9" s="310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2"/>
      <c r="CB9" s="302"/>
      <c r="CC9" s="302"/>
      <c r="CD9" s="302"/>
      <c r="CE9" s="302"/>
      <c r="CF9" s="302"/>
      <c r="CG9" s="302"/>
      <c r="CH9" s="302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</row>
    <row r="10" spans="1:115" ht="15">
      <c r="A10" s="325">
        <v>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7"/>
      <c r="AR10" s="103">
        <v>2</v>
      </c>
      <c r="AS10" s="325">
        <v>3</v>
      </c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7"/>
      <c r="BJ10" s="103">
        <v>4</v>
      </c>
      <c r="BK10" s="104">
        <v>5</v>
      </c>
      <c r="BL10" s="325">
        <v>6</v>
      </c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7"/>
      <c r="CB10" s="325">
        <v>7</v>
      </c>
      <c r="CC10" s="326"/>
      <c r="CD10" s="326"/>
      <c r="CE10" s="326"/>
      <c r="CF10" s="326"/>
      <c r="CG10" s="327"/>
      <c r="CH10" s="102">
        <v>8</v>
      </c>
      <c r="CI10" s="313">
        <v>9</v>
      </c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5"/>
      <c r="CW10" s="105">
        <v>10</v>
      </c>
      <c r="CX10" s="316">
        <v>11</v>
      </c>
      <c r="CY10" s="317"/>
      <c r="CZ10" s="317"/>
      <c r="DA10" s="317"/>
      <c r="DB10" s="317"/>
      <c r="DC10" s="317"/>
      <c r="DD10" s="317"/>
      <c r="DE10" s="317"/>
      <c r="DF10" s="317"/>
      <c r="DG10" s="317"/>
      <c r="DH10" s="318"/>
      <c r="DI10" s="105">
        <v>12</v>
      </c>
      <c r="DJ10" s="105">
        <v>13</v>
      </c>
      <c r="DK10" s="106">
        <v>14</v>
      </c>
    </row>
    <row r="11" spans="1:115" s="134" customFormat="1" ht="40.5" customHeight="1">
      <c r="A11" s="319" t="s">
        <v>127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1"/>
      <c r="AR11" s="127" t="s">
        <v>88</v>
      </c>
      <c r="AS11" s="322" t="s">
        <v>54</v>
      </c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4"/>
      <c r="BJ11" s="128"/>
      <c r="BK11" s="129"/>
      <c r="BL11" s="328">
        <v>2780656</v>
      </c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30"/>
      <c r="CB11" s="331">
        <v>2780656</v>
      </c>
      <c r="CC11" s="332"/>
      <c r="CD11" s="332"/>
      <c r="CE11" s="332"/>
      <c r="CF11" s="332"/>
      <c r="CG11" s="333"/>
      <c r="CH11" s="131">
        <v>2780656</v>
      </c>
      <c r="CI11" s="334">
        <f>BL11</f>
        <v>2780656</v>
      </c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6"/>
      <c r="CW11" s="136">
        <f>CB11</f>
        <v>2780656</v>
      </c>
      <c r="CX11" s="337">
        <f>CH11</f>
        <v>2780656</v>
      </c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132"/>
      <c r="DJ11" s="132"/>
      <c r="DK11" s="133"/>
    </row>
    <row r="12" spans="1:115" s="134" customFormat="1" ht="75.75" customHeight="1">
      <c r="A12" s="296" t="s">
        <v>89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27" t="s">
        <v>90</v>
      </c>
      <c r="AS12" s="322" t="s">
        <v>54</v>
      </c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4"/>
      <c r="BJ12" s="128"/>
      <c r="BK12" s="129"/>
      <c r="BL12" s="331">
        <v>927890</v>
      </c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3"/>
      <c r="CB12" s="328"/>
      <c r="CC12" s="329"/>
      <c r="CD12" s="329"/>
      <c r="CE12" s="329"/>
      <c r="CF12" s="329"/>
      <c r="CG12" s="330"/>
      <c r="CH12" s="130"/>
      <c r="CI12" s="334">
        <f>BL12</f>
        <v>927890</v>
      </c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6"/>
      <c r="CW12" s="135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132"/>
      <c r="DJ12" s="132"/>
      <c r="DK12" s="132"/>
    </row>
    <row r="13" spans="1:115" s="134" customFormat="1" ht="37.5" customHeight="1">
      <c r="A13" s="341" t="s">
        <v>124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3"/>
      <c r="AR13" s="127" t="s">
        <v>91</v>
      </c>
      <c r="AS13" s="322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4"/>
      <c r="BJ13" s="128"/>
      <c r="BK13" s="129"/>
      <c r="BL13" s="334">
        <f>BL11-BL12</f>
        <v>1852766</v>
      </c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6"/>
      <c r="CB13" s="334">
        <f>CB11</f>
        <v>2780656</v>
      </c>
      <c r="CC13" s="335"/>
      <c r="CD13" s="335"/>
      <c r="CE13" s="335"/>
      <c r="CF13" s="335"/>
      <c r="CG13" s="336"/>
      <c r="CH13" s="137">
        <f>CH11</f>
        <v>2780656</v>
      </c>
      <c r="CI13" s="334">
        <f>BL13</f>
        <v>1852766</v>
      </c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6"/>
      <c r="CW13" s="136">
        <f>CB13</f>
        <v>2780656</v>
      </c>
      <c r="CX13" s="337">
        <f>CH13</f>
        <v>2780656</v>
      </c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132"/>
      <c r="DJ13" s="132"/>
      <c r="DK13" s="133"/>
    </row>
    <row r="14" spans="1:115" s="4" customFormat="1" ht="16.5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95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96"/>
      <c r="BK14" s="97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5"/>
      <c r="CC14" s="345"/>
      <c r="CD14" s="345"/>
      <c r="CE14" s="345"/>
      <c r="CF14" s="345"/>
      <c r="CG14" s="345"/>
      <c r="CH14" s="98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99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100"/>
      <c r="DJ14" s="100"/>
      <c r="DK14" s="100"/>
    </row>
    <row r="15" spans="1:115" s="4" customFormat="1" ht="33.75" customHeight="1">
      <c r="A15" s="352" t="s">
        <v>234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95"/>
      <c r="AS15" s="353" t="s">
        <v>239</v>
      </c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96"/>
      <c r="BK15" s="97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5"/>
      <c r="CC15" s="345"/>
      <c r="CD15" s="345"/>
      <c r="CE15" s="345"/>
      <c r="CF15" s="345"/>
      <c r="CG15" s="345"/>
      <c r="CH15" s="98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99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100"/>
      <c r="DJ15" s="100"/>
      <c r="DK15" s="100"/>
    </row>
    <row r="16" spans="1:115" s="4" customFormat="1" ht="16.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101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97"/>
      <c r="BK16" s="97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5"/>
      <c r="CC16" s="345"/>
      <c r="CD16" s="345"/>
      <c r="CE16" s="345"/>
      <c r="CF16" s="345"/>
      <c r="CG16" s="345"/>
      <c r="CH16" s="98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99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100"/>
      <c r="DJ16" s="100"/>
      <c r="DK16" s="100"/>
    </row>
    <row r="17" spans="1:115" s="4" customFormat="1" ht="24.75" customHeight="1">
      <c r="A17" s="352" t="s">
        <v>161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95"/>
      <c r="AS17" s="353" t="s">
        <v>240</v>
      </c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96"/>
      <c r="BK17" s="97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5"/>
      <c r="CC17" s="345"/>
      <c r="CD17" s="345"/>
      <c r="CE17" s="345"/>
      <c r="CF17" s="345"/>
      <c r="CG17" s="345"/>
      <c r="CH17" s="98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99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100"/>
      <c r="DJ17" s="100"/>
      <c r="DK17" s="100"/>
    </row>
    <row r="18" spans="1:115" s="4" customFormat="1" ht="16.5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101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97"/>
      <c r="BK18" s="97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5"/>
      <c r="CC18" s="345"/>
      <c r="CD18" s="345"/>
      <c r="CE18" s="345"/>
      <c r="CF18" s="345"/>
      <c r="CG18" s="345"/>
      <c r="CH18" s="98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99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100"/>
      <c r="DJ18" s="100"/>
      <c r="DK18" s="100"/>
    </row>
    <row r="20" spans="1:115" ht="18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</row>
    <row r="21" spans="1:115" ht="18.75" hidden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66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66"/>
      <c r="BK21" s="66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</row>
    <row r="22" spans="1:115" ht="95.2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</row>
    <row r="23" spans="1:115" ht="2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6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66"/>
      <c r="BK23" s="66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</row>
    <row r="24" spans="1:115" ht="136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</row>
    <row r="25" spans="1:115" ht="4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66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66"/>
      <c r="BK25" s="66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</row>
    <row r="26" spans="1:115" ht="13.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</row>
    <row r="27" spans="1:115" ht="18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</row>
    <row r="28" spans="1:115" ht="18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7"/>
      <c r="CQ28" s="347"/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7"/>
      <c r="DI28" s="347"/>
      <c r="DJ28" s="347"/>
      <c r="DK28" s="347"/>
    </row>
    <row r="29" spans="1:115" ht="18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7"/>
      <c r="CE29" s="347"/>
      <c r="CF29" s="347"/>
      <c r="CG29" s="347"/>
      <c r="CH29" s="347"/>
      <c r="CI29" s="347"/>
      <c r="CJ29" s="347"/>
      <c r="CK29" s="347"/>
      <c r="CL29" s="347"/>
      <c r="CM29" s="347"/>
      <c r="CN29" s="347"/>
      <c r="CO29" s="347"/>
      <c r="CP29" s="347"/>
      <c r="CQ29" s="347"/>
      <c r="CR29" s="347"/>
      <c r="CS29" s="347"/>
      <c r="CT29" s="347"/>
      <c r="CU29" s="347"/>
      <c r="CV29" s="347"/>
      <c r="CW29" s="347"/>
      <c r="CX29" s="347"/>
      <c r="CY29" s="347"/>
      <c r="CZ29" s="347"/>
      <c r="DA29" s="347"/>
      <c r="DB29" s="347"/>
      <c r="DC29" s="347"/>
      <c r="DD29" s="347"/>
      <c r="DE29" s="347"/>
      <c r="DF29" s="347"/>
      <c r="DG29" s="347"/>
      <c r="DH29" s="347"/>
      <c r="DI29" s="347"/>
      <c r="DJ29" s="347"/>
      <c r="DK29" s="347"/>
    </row>
    <row r="30" spans="1:115" ht="18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7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47"/>
      <c r="DA30" s="347"/>
      <c r="DB30" s="347"/>
      <c r="DC30" s="347"/>
      <c r="DD30" s="347"/>
      <c r="DE30" s="347"/>
      <c r="DF30" s="347"/>
      <c r="DG30" s="347"/>
      <c r="DH30" s="347"/>
      <c r="DI30" s="347"/>
      <c r="DJ30" s="347"/>
      <c r="DK30" s="347"/>
    </row>
    <row r="31" spans="1:115" ht="18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</row>
    <row r="32" spans="1:115" ht="18.7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</row>
    <row r="33" spans="1:115" ht="18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</row>
    <row r="34" spans="1:115" ht="37.5" customHeight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8"/>
      <c r="DK34" s="348"/>
    </row>
    <row r="35" spans="1:115" ht="35.25" customHeigh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348"/>
      <c r="BX35" s="348"/>
      <c r="BY35" s="348"/>
      <c r="BZ35" s="348"/>
      <c r="CA35" s="348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8"/>
      <c r="DD35" s="348"/>
      <c r="DE35" s="348"/>
      <c r="DF35" s="348"/>
      <c r="DG35" s="348"/>
      <c r="DH35" s="348"/>
      <c r="DI35" s="348"/>
      <c r="DJ35" s="348"/>
      <c r="DK35" s="348"/>
    </row>
  </sheetData>
  <sheetProtection/>
  <mergeCells count="84">
    <mergeCell ref="A14:AQ14"/>
    <mergeCell ref="AS14:BI14"/>
    <mergeCell ref="BL14:CA14"/>
    <mergeCell ref="CB14:CG14"/>
    <mergeCell ref="CI16:CV16"/>
    <mergeCell ref="CX16:DH16"/>
    <mergeCell ref="CI15:CV15"/>
    <mergeCell ref="CX15:DH15"/>
    <mergeCell ref="A15:AQ15"/>
    <mergeCell ref="AS15:BI15"/>
    <mergeCell ref="BL15:CA15"/>
    <mergeCell ref="CB15:CG15"/>
    <mergeCell ref="CI14:CV14"/>
    <mergeCell ref="CX14:DH14"/>
    <mergeCell ref="A17:AQ17"/>
    <mergeCell ref="AS17:BI17"/>
    <mergeCell ref="A16:AQ16"/>
    <mergeCell ref="AS16:BI16"/>
    <mergeCell ref="BL17:CA17"/>
    <mergeCell ref="CB17:CG17"/>
    <mergeCell ref="BL16:CA16"/>
    <mergeCell ref="CB16:CG16"/>
    <mergeCell ref="A35:DK35"/>
    <mergeCell ref="BL6:CH7"/>
    <mergeCell ref="A29:DK29"/>
    <mergeCell ref="A30:DK30"/>
    <mergeCell ref="A31:DK31"/>
    <mergeCell ref="A32:DK32"/>
    <mergeCell ref="A33:DK33"/>
    <mergeCell ref="A34:DK34"/>
    <mergeCell ref="CI17:CV17"/>
    <mergeCell ref="CX17:DH17"/>
    <mergeCell ref="CI18:CV18"/>
    <mergeCell ref="CX18:DH18"/>
    <mergeCell ref="A27:DK27"/>
    <mergeCell ref="A28:DK28"/>
    <mergeCell ref="A24:DK24"/>
    <mergeCell ref="A26:DK26"/>
    <mergeCell ref="A20:DK20"/>
    <mergeCell ref="A22:DK22"/>
    <mergeCell ref="CI13:CV13"/>
    <mergeCell ref="CX13:DH13"/>
    <mergeCell ref="A18:AQ18"/>
    <mergeCell ref="AS18:BI18"/>
    <mergeCell ref="A13:AQ13"/>
    <mergeCell ref="AS13:BI13"/>
    <mergeCell ref="BL13:CA13"/>
    <mergeCell ref="CB13:CG13"/>
    <mergeCell ref="BL18:CA18"/>
    <mergeCell ref="CB18:CG18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CI10:CV10"/>
    <mergeCell ref="CX10:DH10"/>
    <mergeCell ref="A11:AQ11"/>
    <mergeCell ref="AS11:BI11"/>
    <mergeCell ref="A10:AQ10"/>
    <mergeCell ref="AS10:BI10"/>
    <mergeCell ref="BL10:CA10"/>
    <mergeCell ref="CB10:CG10"/>
    <mergeCell ref="BL11:CA11"/>
    <mergeCell ref="CB11:CG11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1" fitToWidth="1" horizontalDpi="600" verticalDpi="600" orientation="landscape" paperSize="9" scale="75" r:id="rId1"/>
  <rowBreaks count="1" manualBreakCount="1">
    <brk id="18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DF39"/>
  <sheetViews>
    <sheetView zoomScale="90" zoomScaleNormal="90" zoomScaleSheetLayoutView="100" zoomScalePageLayoutView="0" workbookViewId="0" topLeftCell="A13">
      <selection activeCell="AW40" sqref="AW40"/>
    </sheetView>
  </sheetViews>
  <sheetFormatPr defaultColWidth="0.875" defaultRowHeight="12.75"/>
  <cols>
    <col min="1" max="1" width="0.875" style="1" customWidth="1"/>
    <col min="2" max="2" width="4.25390625" style="1" customWidth="1"/>
    <col min="3" max="31" width="0.875" style="1" customWidth="1"/>
    <col min="32" max="32" width="3.125" style="1" customWidth="1"/>
    <col min="33" max="35" width="0.875" style="1" customWidth="1"/>
    <col min="36" max="36" width="3.00390625" style="1" customWidth="1"/>
    <col min="37" max="72" width="0.875" style="1" customWidth="1"/>
    <col min="73" max="73" width="8.00390625" style="1" customWidth="1"/>
    <col min="74" max="78" width="0.875" style="1" customWidth="1"/>
    <col min="79" max="79" width="14.125" style="1" customWidth="1"/>
    <col min="80" max="90" width="0.875" style="1" customWidth="1"/>
    <col min="91" max="91" width="5.75390625" style="1" customWidth="1"/>
    <col min="92" max="92" width="0.6171875" style="1" hidden="1" customWidth="1"/>
    <col min="93" max="94" width="0.875" style="1" hidden="1" customWidth="1"/>
    <col min="95" max="108" width="0.875" style="1" customWidth="1"/>
    <col min="109" max="109" width="37.875" style="1" customWidth="1"/>
    <col min="110" max="16384" width="0.875" style="1" customWidth="1"/>
  </cols>
  <sheetData>
    <row r="1" ht="3" customHeight="1"/>
    <row r="2" ht="3" customHeight="1"/>
    <row r="3" spans="2:109" ht="18.7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E3" s="30"/>
      <c r="CF3" s="30"/>
      <c r="CG3" s="168" t="s">
        <v>123</v>
      </c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</row>
    <row r="4" spans="2:109" s="4" customFormat="1" ht="18.75">
      <c r="B4" s="366" t="s">
        <v>118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</row>
    <row r="5" spans="2:109" s="4" customFormat="1" ht="18.75">
      <c r="B5" s="366" t="s">
        <v>217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</row>
    <row r="6" spans="2:109" s="4" customFormat="1" ht="18.75">
      <c r="B6" s="366" t="s">
        <v>119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</row>
    <row r="7" spans="2:109" s="4" customFormat="1" ht="16.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2:109" s="4" customFormat="1" ht="35.25" customHeight="1">
      <c r="B8" s="364" t="s">
        <v>0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 t="s">
        <v>46</v>
      </c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 t="s">
        <v>216</v>
      </c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</row>
    <row r="9" spans="2:109" s="4" customFormat="1" ht="18.75">
      <c r="B9" s="364">
        <v>1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>
        <v>2</v>
      </c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57"/>
      <c r="CO9" s="57"/>
      <c r="CP9" s="58"/>
      <c r="CQ9" s="364">
        <v>3</v>
      </c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</row>
    <row r="10" spans="2:109" s="4" customFormat="1" ht="18.75">
      <c r="B10" s="367" t="s">
        <v>84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57" t="s">
        <v>94</v>
      </c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65"/>
      <c r="CQ10" s="357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65"/>
    </row>
    <row r="11" spans="2:109" s="4" customFormat="1" ht="18.75">
      <c r="B11" s="367" t="s">
        <v>85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57" t="s">
        <v>96</v>
      </c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60"/>
      <c r="CO11" s="60"/>
      <c r="CP11" s="61"/>
      <c r="CQ11" s="357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65"/>
    </row>
    <row r="12" spans="2:109" s="4" customFormat="1" ht="18.75">
      <c r="B12" s="367" t="s">
        <v>120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57" t="s">
        <v>98</v>
      </c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60"/>
      <c r="CO12" s="60"/>
      <c r="CP12" s="61"/>
      <c r="CQ12" s="357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65"/>
    </row>
    <row r="13" spans="2:109" s="4" customFormat="1" ht="18.75">
      <c r="B13" s="367" t="s">
        <v>121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57" t="s">
        <v>122</v>
      </c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65"/>
      <c r="CQ13" s="357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65"/>
    </row>
    <row r="14" spans="2:56" s="4" customFormat="1" ht="5.25" customHeight="1"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2:109" ht="18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E15" s="30"/>
      <c r="CF15" s="30"/>
      <c r="CG15" s="168" t="s">
        <v>117</v>
      </c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</row>
    <row r="16" spans="2:110" ht="22.5" customHeight="1">
      <c r="B16" s="366" t="s">
        <v>128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4"/>
    </row>
    <row r="17" spans="2:110" ht="22.5" customHeight="1">
      <c r="B17" s="364" t="s">
        <v>0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 t="s">
        <v>46</v>
      </c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 t="s">
        <v>92</v>
      </c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4"/>
    </row>
    <row r="18" spans="2:110" ht="18.75">
      <c r="B18" s="364">
        <v>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>
        <v>2</v>
      </c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57"/>
      <c r="CO18" s="57"/>
      <c r="CP18" s="58"/>
      <c r="CQ18" s="364">
        <v>3</v>
      </c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4"/>
    </row>
    <row r="19" spans="2:110" ht="18.75">
      <c r="B19" s="354" t="s">
        <v>93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6"/>
      <c r="CB19" s="357" t="s">
        <v>94</v>
      </c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65"/>
      <c r="CQ19" s="357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65"/>
      <c r="DF19" s="4"/>
    </row>
    <row r="20" spans="2:110" ht="58.5" customHeight="1">
      <c r="B20" s="354" t="s">
        <v>95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6"/>
      <c r="CB20" s="357" t="s">
        <v>96</v>
      </c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60"/>
      <c r="CO20" s="60"/>
      <c r="CP20" s="61"/>
      <c r="CQ20" s="357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65"/>
      <c r="DF20" s="4"/>
    </row>
    <row r="21" spans="2:110" ht="18.75" customHeight="1">
      <c r="B21" s="354" t="s">
        <v>97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6"/>
      <c r="CB21" s="357" t="s">
        <v>98</v>
      </c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65"/>
      <c r="CQ21" s="357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65"/>
      <c r="DF21" s="4"/>
    </row>
    <row r="22" spans="2:110" ht="15"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2:110" ht="18.75">
      <c r="B23" s="34" t="s">
        <v>145</v>
      </c>
      <c r="C23" s="34"/>
      <c r="D23" s="33"/>
      <c r="E23" s="33"/>
      <c r="F23" s="33"/>
      <c r="G23" s="33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</row>
    <row r="24" spans="2:110" ht="18.75">
      <c r="B24" s="34" t="s">
        <v>40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7"/>
      <c r="BC24" s="37"/>
      <c r="BD24" s="37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362" t="s">
        <v>135</v>
      </c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359" t="s">
        <v>235</v>
      </c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3"/>
    </row>
    <row r="25" spans="2:110" ht="18.75">
      <c r="B25" s="34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360" t="s">
        <v>7</v>
      </c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361" t="s">
        <v>8</v>
      </c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3"/>
    </row>
    <row r="26" spans="2:110" ht="4.5" customHeight="1">
      <c r="B26" s="34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33"/>
    </row>
    <row r="27" spans="2:110" ht="18.75">
      <c r="B27" s="34" t="s">
        <v>133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69"/>
      <c r="AZ27" s="69"/>
      <c r="BA27" s="69"/>
      <c r="BB27" s="69"/>
      <c r="BC27" s="69"/>
      <c r="BD27" s="37"/>
      <c r="BE27" s="37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7"/>
    </row>
    <row r="28" spans="2:110" ht="18.75">
      <c r="B28" s="34" t="s">
        <v>134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7"/>
      <c r="BD28" s="37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362" t="s">
        <v>135</v>
      </c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362" t="s">
        <v>218</v>
      </c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7"/>
    </row>
    <row r="29" spans="2:110" ht="18.75">
      <c r="B29" s="34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71"/>
      <c r="BP29" s="360" t="s">
        <v>7</v>
      </c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361" t="s">
        <v>8</v>
      </c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7"/>
    </row>
    <row r="30" spans="2:110" ht="23.25" customHeight="1">
      <c r="B30" s="34" t="s">
        <v>99</v>
      </c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7"/>
      <c r="BD30" s="37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362" t="s">
        <v>135</v>
      </c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359" t="s">
        <v>236</v>
      </c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7"/>
    </row>
    <row r="31" spans="2:110" ht="18.75">
      <c r="B31" s="34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7"/>
      <c r="BD31" s="37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360" t="s">
        <v>7</v>
      </c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361" t="s">
        <v>8</v>
      </c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7"/>
    </row>
    <row r="32" spans="2:110" ht="18.75" customHeight="1" hidden="1">
      <c r="B32" s="34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7"/>
      <c r="BD32" s="37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7"/>
    </row>
    <row r="33" spans="2:110" ht="18.75">
      <c r="B33" s="34" t="s">
        <v>38</v>
      </c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7"/>
      <c r="BD33" s="37"/>
      <c r="BE33" s="37"/>
      <c r="BF33" s="70"/>
      <c r="BG33" s="70"/>
      <c r="BH33" s="70"/>
      <c r="BI33" s="70"/>
      <c r="BJ33" s="70"/>
      <c r="BK33" s="70"/>
      <c r="BL33" s="70"/>
      <c r="BM33" s="70"/>
      <c r="BN33" s="70"/>
      <c r="BO33" s="362" t="s">
        <v>135</v>
      </c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359" t="s">
        <v>236</v>
      </c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70"/>
    </row>
    <row r="34" spans="2:110" ht="18.75">
      <c r="B34" s="27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7"/>
      <c r="BD34" s="37"/>
      <c r="BE34" s="37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360" t="s">
        <v>7</v>
      </c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361" t="s">
        <v>8</v>
      </c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1"/>
      <c r="DE34" s="361"/>
      <c r="DF34" s="71"/>
    </row>
    <row r="35" spans="2:110" ht="18.75">
      <c r="B35" s="34" t="s">
        <v>39</v>
      </c>
      <c r="C35" s="34"/>
      <c r="D35" s="33"/>
      <c r="E35" s="33"/>
      <c r="F35" s="33"/>
      <c r="G35" s="33"/>
      <c r="H35" s="363" t="s">
        <v>237</v>
      </c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2:110" ht="18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</row>
    <row r="37" spans="2:110" ht="18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</row>
    <row r="38" spans="2:110" ht="18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</row>
    <row r="39" spans="2:110" ht="18.75">
      <c r="B39" s="33" t="s">
        <v>100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</row>
  </sheetData>
  <sheetProtection/>
  <mergeCells count="56">
    <mergeCell ref="CG3:DE3"/>
    <mergeCell ref="B4:DE4"/>
    <mergeCell ref="B5:DE5"/>
    <mergeCell ref="B6:DE6"/>
    <mergeCell ref="B8:CA8"/>
    <mergeCell ref="CB8:CP8"/>
    <mergeCell ref="CQ8:DE8"/>
    <mergeCell ref="B9:CA9"/>
    <mergeCell ref="CB9:CM9"/>
    <mergeCell ref="CQ9:DE9"/>
    <mergeCell ref="B10:CA10"/>
    <mergeCell ref="CB10:CP10"/>
    <mergeCell ref="CQ10:DE10"/>
    <mergeCell ref="B11:CA11"/>
    <mergeCell ref="CB11:CM11"/>
    <mergeCell ref="CQ11:DE11"/>
    <mergeCell ref="CQ13:DE13"/>
    <mergeCell ref="CQ12:DE12"/>
    <mergeCell ref="CG15:DE15"/>
    <mergeCell ref="B16:DE16"/>
    <mergeCell ref="B12:CA12"/>
    <mergeCell ref="CB12:CM12"/>
    <mergeCell ref="B13:CA13"/>
    <mergeCell ref="CB13:CP13"/>
    <mergeCell ref="B17:CA17"/>
    <mergeCell ref="CB17:CP17"/>
    <mergeCell ref="CQ17:DE17"/>
    <mergeCell ref="B18:CA18"/>
    <mergeCell ref="CB18:CM18"/>
    <mergeCell ref="CQ18:DE18"/>
    <mergeCell ref="CQ20:DE20"/>
    <mergeCell ref="B21:CA21"/>
    <mergeCell ref="CB21:CP21"/>
    <mergeCell ref="CQ21:DE21"/>
    <mergeCell ref="B19:CA19"/>
    <mergeCell ref="CB19:CP19"/>
    <mergeCell ref="CQ19:DE19"/>
    <mergeCell ref="BP25:CA25"/>
    <mergeCell ref="BO24:CA24"/>
    <mergeCell ref="CM24:DE24"/>
    <mergeCell ref="CM25:DE25"/>
    <mergeCell ref="H35:AJ35"/>
    <mergeCell ref="BP34:CA34"/>
    <mergeCell ref="CM34:DE34"/>
    <mergeCell ref="BO33:CA33"/>
    <mergeCell ref="CM33:DE33"/>
    <mergeCell ref="B20:CA20"/>
    <mergeCell ref="CB20:CM20"/>
    <mergeCell ref="CM30:DE30"/>
    <mergeCell ref="BP31:CA31"/>
    <mergeCell ref="CM31:DE31"/>
    <mergeCell ref="CM28:DE28"/>
    <mergeCell ref="BO28:CA28"/>
    <mergeCell ref="BP29:CA29"/>
    <mergeCell ref="CM29:DE29"/>
    <mergeCell ref="BO30:CA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MDOU328</cp:lastModifiedBy>
  <cp:lastPrinted>2018-12-28T05:36:49Z</cp:lastPrinted>
  <dcterms:created xsi:type="dcterms:W3CDTF">2010-11-26T07:12:57Z</dcterms:created>
  <dcterms:modified xsi:type="dcterms:W3CDTF">2019-01-10T04:54:14Z</dcterms:modified>
  <cp:category/>
  <cp:version/>
  <cp:contentType/>
  <cp:contentStatus/>
</cp:coreProperties>
</file>